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B90C321-5010-4748-ADE7-F2451D7686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меню" sheetId="1" r:id="rId1"/>
    <sheet name="расчет стоимости меню" sheetId="2" r:id="rId2"/>
    <sheet name="Ккал" sheetId="3" r:id="rId3"/>
    <sheet name="расчет Ккал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81" i="3" l="1"/>
  <c r="X381" i="3"/>
  <c r="W381" i="3"/>
  <c r="U381" i="3"/>
  <c r="T381" i="3"/>
  <c r="S381" i="3"/>
  <c r="Q381" i="3"/>
  <c r="P381" i="3"/>
  <c r="O381" i="3"/>
  <c r="M381" i="3"/>
  <c r="L381" i="3"/>
  <c r="K381" i="3"/>
  <c r="Y380" i="3"/>
  <c r="X380" i="3"/>
  <c r="W380" i="3"/>
  <c r="U380" i="3"/>
  <c r="T380" i="3"/>
  <c r="S380" i="3"/>
  <c r="Q380" i="3"/>
  <c r="P380" i="3"/>
  <c r="O380" i="3"/>
  <c r="M380" i="3"/>
  <c r="L380" i="3"/>
  <c r="K380" i="3"/>
  <c r="Y379" i="3"/>
  <c r="X379" i="3"/>
  <c r="W379" i="3"/>
  <c r="U379" i="3"/>
  <c r="T379" i="3"/>
  <c r="S379" i="3"/>
  <c r="Q379" i="3"/>
  <c r="P379" i="3"/>
  <c r="O379" i="3"/>
  <c r="M379" i="3"/>
  <c r="L379" i="3"/>
  <c r="K379" i="3"/>
  <c r="Y30" i="3"/>
  <c r="X30" i="3"/>
  <c r="W30" i="3"/>
  <c r="U30" i="3"/>
  <c r="T30" i="3"/>
  <c r="S30" i="3"/>
  <c r="Q30" i="3"/>
  <c r="P30" i="3"/>
  <c r="O30" i="3"/>
  <c r="M30" i="3"/>
  <c r="L30" i="3"/>
  <c r="K30" i="3"/>
  <c r="Y29" i="3"/>
  <c r="X29" i="3"/>
  <c r="W29" i="3"/>
  <c r="U29" i="3"/>
  <c r="T29" i="3"/>
  <c r="S29" i="3"/>
  <c r="Q29" i="3"/>
  <c r="P29" i="3"/>
  <c r="O29" i="3"/>
  <c r="M29" i="3"/>
  <c r="L29" i="3"/>
  <c r="K29" i="3"/>
  <c r="Y28" i="3"/>
  <c r="X28" i="3"/>
  <c r="W28" i="3"/>
  <c r="U28" i="3"/>
  <c r="T28" i="3"/>
  <c r="S28" i="3"/>
  <c r="Q28" i="3"/>
  <c r="P28" i="3"/>
  <c r="O28" i="3"/>
  <c r="M28" i="3"/>
  <c r="L28" i="3"/>
  <c r="K28" i="3"/>
  <c r="Y27" i="3"/>
  <c r="X27" i="3"/>
  <c r="W27" i="3"/>
  <c r="U27" i="3"/>
  <c r="T27" i="3"/>
  <c r="S27" i="3"/>
  <c r="Q27" i="3"/>
  <c r="P27" i="3"/>
  <c r="O27" i="3"/>
  <c r="M27" i="3"/>
  <c r="L27" i="3"/>
  <c r="K27" i="3"/>
  <c r="Y26" i="3"/>
  <c r="X26" i="3"/>
  <c r="W26" i="3"/>
  <c r="U26" i="3"/>
  <c r="T26" i="3"/>
  <c r="S26" i="3"/>
  <c r="Q26" i="3"/>
  <c r="P26" i="3"/>
  <c r="O26" i="3"/>
  <c r="M26" i="3"/>
  <c r="L26" i="3"/>
  <c r="K26" i="3"/>
  <c r="Y139" i="3"/>
  <c r="X139" i="3"/>
  <c r="W139" i="3"/>
  <c r="U139" i="3"/>
  <c r="T139" i="3"/>
  <c r="S139" i="3"/>
  <c r="Q139" i="3"/>
  <c r="P139" i="3"/>
  <c r="O139" i="3"/>
  <c r="M139" i="3"/>
  <c r="L139" i="3"/>
  <c r="K139" i="3"/>
  <c r="Y138" i="3"/>
  <c r="X138" i="3"/>
  <c r="W138" i="3"/>
  <c r="U138" i="3"/>
  <c r="T138" i="3"/>
  <c r="S138" i="3"/>
  <c r="Q138" i="3"/>
  <c r="P138" i="3"/>
  <c r="O138" i="3"/>
  <c r="M138" i="3"/>
  <c r="L138" i="3"/>
  <c r="K138" i="3"/>
  <c r="Y137" i="3"/>
  <c r="X137" i="3"/>
  <c r="W137" i="3"/>
  <c r="U137" i="3"/>
  <c r="T137" i="3"/>
  <c r="S137" i="3"/>
  <c r="Q137" i="3"/>
  <c r="P137" i="3"/>
  <c r="O137" i="3"/>
  <c r="M137" i="3"/>
  <c r="L137" i="3"/>
  <c r="K137" i="3"/>
  <c r="P346" i="1"/>
  <c r="O346" i="1"/>
  <c r="N346" i="1"/>
  <c r="P345" i="1"/>
  <c r="O345" i="1"/>
  <c r="N345" i="1"/>
  <c r="P344" i="1"/>
  <c r="O344" i="1"/>
  <c r="R344" i="1" s="1"/>
  <c r="U344" i="1" s="1"/>
  <c r="N344" i="1"/>
  <c r="N129" i="1"/>
  <c r="O129" i="1"/>
  <c r="P129" i="1"/>
  <c r="N130" i="1"/>
  <c r="O130" i="1"/>
  <c r="P130" i="1"/>
  <c r="N131" i="1"/>
  <c r="O131" i="1"/>
  <c r="P131" i="1"/>
  <c r="P36" i="1"/>
  <c r="O36" i="1"/>
  <c r="N36" i="1"/>
  <c r="P35" i="1"/>
  <c r="O35" i="1"/>
  <c r="N35" i="1"/>
  <c r="P34" i="1"/>
  <c r="O34" i="1"/>
  <c r="N34" i="1"/>
  <c r="P33" i="1"/>
  <c r="O33" i="1"/>
  <c r="N33" i="1"/>
  <c r="P32" i="1"/>
  <c r="O32" i="1"/>
  <c r="R32" i="1" s="1"/>
  <c r="U32" i="1" s="1"/>
  <c r="N32" i="1"/>
  <c r="Q344" i="1" l="1"/>
  <c r="T344" i="1" s="1"/>
  <c r="S344" i="1"/>
  <c r="V344" i="1" s="1"/>
  <c r="R129" i="1"/>
  <c r="U129" i="1" s="1"/>
  <c r="S129" i="1"/>
  <c r="V129" i="1" s="1"/>
  <c r="Q129" i="1"/>
  <c r="T129" i="1" s="1"/>
  <c r="Q32" i="1"/>
  <c r="T32" i="1" s="1"/>
  <c r="S32" i="1"/>
  <c r="V32" i="1" s="1"/>
  <c r="Y315" i="3"/>
  <c r="X315" i="3"/>
  <c r="W315" i="3"/>
  <c r="U315" i="3"/>
  <c r="T315" i="3"/>
  <c r="S315" i="3"/>
  <c r="Q315" i="3"/>
  <c r="P315" i="3"/>
  <c r="O315" i="3"/>
  <c r="M315" i="3"/>
  <c r="L315" i="3"/>
  <c r="K315" i="3"/>
  <c r="Y314" i="3"/>
  <c r="X314" i="3"/>
  <c r="W314" i="3"/>
  <c r="U314" i="3"/>
  <c r="T314" i="3"/>
  <c r="S314" i="3"/>
  <c r="Q314" i="3"/>
  <c r="P314" i="3"/>
  <c r="O314" i="3"/>
  <c r="M314" i="3"/>
  <c r="L314" i="3"/>
  <c r="K314" i="3"/>
  <c r="Y313" i="3"/>
  <c r="X313" i="3"/>
  <c r="W313" i="3"/>
  <c r="U313" i="3"/>
  <c r="T313" i="3"/>
  <c r="S313" i="3"/>
  <c r="Q313" i="3"/>
  <c r="P313" i="3"/>
  <c r="O313" i="3"/>
  <c r="M313" i="3"/>
  <c r="L313" i="3"/>
  <c r="K313" i="3"/>
  <c r="P287" i="1"/>
  <c r="O287" i="1"/>
  <c r="N287" i="1"/>
  <c r="P286" i="1"/>
  <c r="O286" i="1"/>
  <c r="N286" i="1"/>
  <c r="P285" i="1"/>
  <c r="O285" i="1"/>
  <c r="N285" i="1"/>
  <c r="Q285" i="1" l="1"/>
  <c r="T285" i="1" s="1"/>
  <c r="S285" i="1"/>
  <c r="V285" i="1" s="1"/>
  <c r="R285" i="1"/>
  <c r="U285" i="1" s="1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W400" i="3"/>
  <c r="W401" i="3"/>
  <c r="W402" i="3"/>
  <c r="W403" i="3"/>
  <c r="W404" i="3"/>
  <c r="W405" i="3"/>
  <c r="W406" i="3"/>
  <c r="W407" i="3"/>
  <c r="W408" i="3"/>
  <c r="W409" i="3"/>
  <c r="W410" i="3"/>
  <c r="W411" i="3"/>
  <c r="W412" i="3"/>
  <c r="W413" i="3"/>
  <c r="W414" i="3"/>
  <c r="W399" i="3"/>
  <c r="U414" i="3"/>
  <c r="T414" i="3"/>
  <c r="S414" i="3"/>
  <c r="Q414" i="3"/>
  <c r="P414" i="3"/>
  <c r="O414" i="3"/>
  <c r="M414" i="3"/>
  <c r="L414" i="3"/>
  <c r="K414" i="3"/>
  <c r="U413" i="3"/>
  <c r="T413" i="3"/>
  <c r="S413" i="3"/>
  <c r="Q413" i="3"/>
  <c r="P413" i="3"/>
  <c r="O413" i="3"/>
  <c r="M413" i="3"/>
  <c r="L413" i="3"/>
  <c r="K413" i="3"/>
  <c r="U412" i="3"/>
  <c r="T412" i="3"/>
  <c r="S412" i="3"/>
  <c r="Q412" i="3"/>
  <c r="P412" i="3"/>
  <c r="O412" i="3"/>
  <c r="M412" i="3"/>
  <c r="L412" i="3"/>
  <c r="K412" i="3"/>
  <c r="U411" i="3"/>
  <c r="T411" i="3"/>
  <c r="S411" i="3"/>
  <c r="Q411" i="3"/>
  <c r="P411" i="3"/>
  <c r="O411" i="3"/>
  <c r="M411" i="3"/>
  <c r="L411" i="3"/>
  <c r="K411" i="3"/>
  <c r="U410" i="3"/>
  <c r="T410" i="3"/>
  <c r="S410" i="3"/>
  <c r="Q410" i="3"/>
  <c r="P410" i="3"/>
  <c r="O410" i="3"/>
  <c r="M410" i="3"/>
  <c r="L410" i="3"/>
  <c r="K410" i="3"/>
  <c r="U409" i="3"/>
  <c r="T409" i="3"/>
  <c r="S409" i="3"/>
  <c r="Q409" i="3"/>
  <c r="P409" i="3"/>
  <c r="O409" i="3"/>
  <c r="M409" i="3"/>
  <c r="L409" i="3"/>
  <c r="K409" i="3"/>
  <c r="U408" i="3"/>
  <c r="T408" i="3"/>
  <c r="S408" i="3"/>
  <c r="Q408" i="3"/>
  <c r="P408" i="3"/>
  <c r="O408" i="3"/>
  <c r="M408" i="3"/>
  <c r="L408" i="3"/>
  <c r="K408" i="3"/>
  <c r="U407" i="3"/>
  <c r="T407" i="3"/>
  <c r="S407" i="3"/>
  <c r="Q407" i="3"/>
  <c r="P407" i="3"/>
  <c r="O407" i="3"/>
  <c r="M407" i="3"/>
  <c r="L407" i="3"/>
  <c r="K407" i="3"/>
  <c r="U406" i="3"/>
  <c r="T406" i="3"/>
  <c r="S406" i="3"/>
  <c r="Q406" i="3"/>
  <c r="P406" i="3"/>
  <c r="O406" i="3"/>
  <c r="M406" i="3"/>
  <c r="L406" i="3"/>
  <c r="K406" i="3"/>
  <c r="U405" i="3"/>
  <c r="T405" i="3"/>
  <c r="S405" i="3"/>
  <c r="Q405" i="3"/>
  <c r="P405" i="3"/>
  <c r="O405" i="3"/>
  <c r="M405" i="3"/>
  <c r="L405" i="3"/>
  <c r="K405" i="3"/>
  <c r="U404" i="3"/>
  <c r="T404" i="3"/>
  <c r="S404" i="3"/>
  <c r="Q404" i="3"/>
  <c r="P404" i="3"/>
  <c r="O404" i="3"/>
  <c r="M404" i="3"/>
  <c r="L404" i="3"/>
  <c r="K404" i="3"/>
  <c r="U403" i="3"/>
  <c r="T403" i="3"/>
  <c r="S403" i="3"/>
  <c r="Q403" i="3"/>
  <c r="P403" i="3"/>
  <c r="O403" i="3"/>
  <c r="M403" i="3"/>
  <c r="L403" i="3"/>
  <c r="K403" i="3"/>
  <c r="U402" i="3"/>
  <c r="T402" i="3"/>
  <c r="S402" i="3"/>
  <c r="Q402" i="3"/>
  <c r="P402" i="3"/>
  <c r="O402" i="3"/>
  <c r="M402" i="3"/>
  <c r="L402" i="3"/>
  <c r="K402" i="3"/>
  <c r="U401" i="3"/>
  <c r="T401" i="3"/>
  <c r="S401" i="3"/>
  <c r="Q401" i="3"/>
  <c r="P401" i="3"/>
  <c r="O401" i="3"/>
  <c r="M401" i="3"/>
  <c r="L401" i="3"/>
  <c r="K401" i="3"/>
  <c r="U400" i="3"/>
  <c r="T400" i="3"/>
  <c r="S400" i="3"/>
  <c r="Q400" i="3"/>
  <c r="P400" i="3"/>
  <c r="O400" i="3"/>
  <c r="M400" i="3"/>
  <c r="L400" i="3"/>
  <c r="K400" i="3"/>
  <c r="Y399" i="3"/>
  <c r="X399" i="3"/>
  <c r="U399" i="3"/>
  <c r="T399" i="3"/>
  <c r="S399" i="3"/>
  <c r="Q399" i="3"/>
  <c r="P399" i="3"/>
  <c r="O399" i="3"/>
  <c r="M399" i="3"/>
  <c r="L399" i="3"/>
  <c r="K399" i="3"/>
  <c r="Y398" i="3"/>
  <c r="X398" i="3"/>
  <c r="W398" i="3"/>
  <c r="U398" i="3"/>
  <c r="T398" i="3"/>
  <c r="S398" i="3"/>
  <c r="Q398" i="3"/>
  <c r="P398" i="3"/>
  <c r="O398" i="3"/>
  <c r="M398" i="3"/>
  <c r="L398" i="3"/>
  <c r="K398" i="3"/>
  <c r="P379" i="1"/>
  <c r="S379" i="1" s="1"/>
  <c r="V379" i="1" s="1"/>
  <c r="O379" i="1"/>
  <c r="R379" i="1" s="1"/>
  <c r="U379" i="1" s="1"/>
  <c r="N379" i="1"/>
  <c r="Q379" i="1" s="1"/>
  <c r="T379" i="1" s="1"/>
  <c r="P380" i="1"/>
  <c r="S380" i="1" s="1"/>
  <c r="V380" i="1" s="1"/>
  <c r="O380" i="1"/>
  <c r="R380" i="1" s="1"/>
  <c r="U380" i="1" s="1"/>
  <c r="N380" i="1"/>
  <c r="Q380" i="1" s="1"/>
  <c r="T380" i="1" s="1"/>
  <c r="P378" i="1"/>
  <c r="O378" i="1"/>
  <c r="N378" i="1"/>
  <c r="P377" i="1"/>
  <c r="O377" i="1"/>
  <c r="N377" i="1"/>
  <c r="P376" i="1"/>
  <c r="S376" i="1" s="1"/>
  <c r="O376" i="1"/>
  <c r="N376" i="1"/>
  <c r="Q376" i="1" s="1"/>
  <c r="T376" i="1" s="1"/>
  <c r="P375" i="1"/>
  <c r="O375" i="1"/>
  <c r="N375" i="1"/>
  <c r="P374" i="1"/>
  <c r="O374" i="1"/>
  <c r="N374" i="1"/>
  <c r="P373" i="1"/>
  <c r="O373" i="1"/>
  <c r="N373" i="1"/>
  <c r="P372" i="1"/>
  <c r="O372" i="1"/>
  <c r="N372" i="1"/>
  <c r="P371" i="1"/>
  <c r="O371" i="1"/>
  <c r="N371" i="1"/>
  <c r="P370" i="1"/>
  <c r="O370" i="1"/>
  <c r="N370" i="1"/>
  <c r="P369" i="1"/>
  <c r="O369" i="1"/>
  <c r="N369" i="1"/>
  <c r="P368" i="1"/>
  <c r="O368" i="1"/>
  <c r="N368" i="1"/>
  <c r="P367" i="1"/>
  <c r="O367" i="1"/>
  <c r="N367" i="1"/>
  <c r="P366" i="1"/>
  <c r="O366" i="1"/>
  <c r="N366" i="1"/>
  <c r="P365" i="1"/>
  <c r="O365" i="1"/>
  <c r="N365" i="1"/>
  <c r="P364" i="1"/>
  <c r="O364" i="1"/>
  <c r="N364" i="1"/>
  <c r="P363" i="1"/>
  <c r="O363" i="1"/>
  <c r="N363" i="1"/>
  <c r="Y395" i="3"/>
  <c r="X395" i="3"/>
  <c r="W395" i="3"/>
  <c r="U395" i="3"/>
  <c r="T395" i="3"/>
  <c r="S395" i="3"/>
  <c r="Q395" i="3"/>
  <c r="P395" i="3"/>
  <c r="O395" i="3"/>
  <c r="M395" i="3"/>
  <c r="L395" i="3"/>
  <c r="K395" i="3"/>
  <c r="Y394" i="3"/>
  <c r="X394" i="3"/>
  <c r="W394" i="3"/>
  <c r="U394" i="3"/>
  <c r="T394" i="3"/>
  <c r="S394" i="3"/>
  <c r="Q394" i="3"/>
  <c r="P394" i="3"/>
  <c r="O394" i="3"/>
  <c r="M394" i="3"/>
  <c r="L394" i="3"/>
  <c r="K394" i="3"/>
  <c r="Y393" i="3"/>
  <c r="X393" i="3"/>
  <c r="W393" i="3"/>
  <c r="U393" i="3"/>
  <c r="T393" i="3"/>
  <c r="S393" i="3"/>
  <c r="Q393" i="3"/>
  <c r="P393" i="3"/>
  <c r="O393" i="3"/>
  <c r="M393" i="3"/>
  <c r="L393" i="3"/>
  <c r="K393" i="3"/>
  <c r="Y392" i="3"/>
  <c r="X392" i="3"/>
  <c r="W392" i="3"/>
  <c r="U392" i="3"/>
  <c r="T392" i="3"/>
  <c r="S392" i="3"/>
  <c r="Q392" i="3"/>
  <c r="P392" i="3"/>
  <c r="O392" i="3"/>
  <c r="M392" i="3"/>
  <c r="L392" i="3"/>
  <c r="K392" i="3"/>
  <c r="Y391" i="3"/>
  <c r="X391" i="3"/>
  <c r="W391" i="3"/>
  <c r="U391" i="3"/>
  <c r="T391" i="3"/>
  <c r="S391" i="3"/>
  <c r="Q391" i="3"/>
  <c r="P391" i="3"/>
  <c r="O391" i="3"/>
  <c r="M391" i="3"/>
  <c r="L391" i="3"/>
  <c r="K391" i="3"/>
  <c r="Y390" i="3"/>
  <c r="X390" i="3"/>
  <c r="W390" i="3"/>
  <c r="U390" i="3"/>
  <c r="T390" i="3"/>
  <c r="S390" i="3"/>
  <c r="Q390" i="3"/>
  <c r="P390" i="3"/>
  <c r="O390" i="3"/>
  <c r="M390" i="3"/>
  <c r="L390" i="3"/>
  <c r="K390" i="3"/>
  <c r="Y389" i="3"/>
  <c r="X389" i="3"/>
  <c r="W389" i="3"/>
  <c r="U389" i="3"/>
  <c r="T389" i="3"/>
  <c r="S389" i="3"/>
  <c r="Q389" i="3"/>
  <c r="P389" i="3"/>
  <c r="O389" i="3"/>
  <c r="M389" i="3"/>
  <c r="L389" i="3"/>
  <c r="K389" i="3"/>
  <c r="Y388" i="3"/>
  <c r="X388" i="3"/>
  <c r="W388" i="3"/>
  <c r="U388" i="3"/>
  <c r="T388" i="3"/>
  <c r="S388" i="3"/>
  <c r="Q388" i="3"/>
  <c r="P388" i="3"/>
  <c r="O388" i="3"/>
  <c r="M388" i="3"/>
  <c r="L388" i="3"/>
  <c r="K388" i="3"/>
  <c r="Y387" i="3"/>
  <c r="X387" i="3"/>
  <c r="W387" i="3"/>
  <c r="U387" i="3"/>
  <c r="T387" i="3"/>
  <c r="S387" i="3"/>
  <c r="Q387" i="3"/>
  <c r="P387" i="3"/>
  <c r="O387" i="3"/>
  <c r="M387" i="3"/>
  <c r="L387" i="3"/>
  <c r="K387" i="3"/>
  <c r="Y386" i="3"/>
  <c r="X386" i="3"/>
  <c r="W386" i="3"/>
  <c r="U386" i="3"/>
  <c r="T386" i="3"/>
  <c r="S386" i="3"/>
  <c r="Q386" i="3"/>
  <c r="P386" i="3"/>
  <c r="O386" i="3"/>
  <c r="M386" i="3"/>
  <c r="L386" i="3"/>
  <c r="K386" i="3"/>
  <c r="Y385" i="3"/>
  <c r="X385" i="3"/>
  <c r="W385" i="3"/>
  <c r="U385" i="3"/>
  <c r="T385" i="3"/>
  <c r="S385" i="3"/>
  <c r="Q385" i="3"/>
  <c r="P385" i="3"/>
  <c r="O385" i="3"/>
  <c r="M385" i="3"/>
  <c r="L385" i="3"/>
  <c r="K385" i="3"/>
  <c r="Y384" i="3"/>
  <c r="X384" i="3"/>
  <c r="W384" i="3"/>
  <c r="U384" i="3"/>
  <c r="T384" i="3"/>
  <c r="S384" i="3"/>
  <c r="Q384" i="3"/>
  <c r="P384" i="3"/>
  <c r="O384" i="3"/>
  <c r="M384" i="3"/>
  <c r="L384" i="3"/>
  <c r="K384" i="3"/>
  <c r="Y383" i="3"/>
  <c r="X383" i="3"/>
  <c r="W383" i="3"/>
  <c r="U383" i="3"/>
  <c r="T383" i="3"/>
  <c r="S383" i="3"/>
  <c r="Q383" i="3"/>
  <c r="P383" i="3"/>
  <c r="O383" i="3"/>
  <c r="M383" i="3"/>
  <c r="L383" i="3"/>
  <c r="K383" i="3"/>
  <c r="Y382" i="3"/>
  <c r="X382" i="3"/>
  <c r="W382" i="3"/>
  <c r="U382" i="3"/>
  <c r="T382" i="3"/>
  <c r="S382" i="3"/>
  <c r="Q382" i="3"/>
  <c r="P382" i="3"/>
  <c r="O382" i="3"/>
  <c r="M382" i="3"/>
  <c r="L382" i="3"/>
  <c r="K382" i="3"/>
  <c r="Y396" i="3"/>
  <c r="O22" i="4" s="1"/>
  <c r="X396" i="3"/>
  <c r="N22" i="4" s="1"/>
  <c r="W396" i="3"/>
  <c r="M22" i="4" s="1"/>
  <c r="U396" i="3"/>
  <c r="L22" i="4" s="1"/>
  <c r="T396" i="3"/>
  <c r="K22" i="4" s="1"/>
  <c r="S396" i="3"/>
  <c r="J22" i="4" s="1"/>
  <c r="Q396" i="3"/>
  <c r="I22" i="4" s="1"/>
  <c r="P396" i="3"/>
  <c r="H22" i="4" s="1"/>
  <c r="O396" i="3"/>
  <c r="G22" i="4" s="1"/>
  <c r="M396" i="3"/>
  <c r="F22" i="4" s="1"/>
  <c r="L396" i="3"/>
  <c r="E22" i="4" s="1"/>
  <c r="K396" i="3"/>
  <c r="D22" i="4" s="1"/>
  <c r="P360" i="1"/>
  <c r="S360" i="1" s="1"/>
  <c r="V360" i="1" s="1"/>
  <c r="O360" i="1"/>
  <c r="R360" i="1" s="1"/>
  <c r="U360" i="1" s="1"/>
  <c r="N360" i="1"/>
  <c r="Q360" i="1" s="1"/>
  <c r="T360" i="1" s="1"/>
  <c r="P359" i="1"/>
  <c r="O359" i="1"/>
  <c r="N359" i="1"/>
  <c r="P358" i="1"/>
  <c r="O358" i="1"/>
  <c r="N358" i="1"/>
  <c r="P357" i="1"/>
  <c r="O357" i="1"/>
  <c r="N357" i="1"/>
  <c r="P356" i="1"/>
  <c r="S356" i="1" s="1"/>
  <c r="V356" i="1" s="1"/>
  <c r="O356" i="1"/>
  <c r="R356" i="1" s="1"/>
  <c r="N356" i="1"/>
  <c r="Q356" i="1" s="1"/>
  <c r="T356" i="1" s="1"/>
  <c r="P355" i="1"/>
  <c r="O355" i="1"/>
  <c r="N355" i="1"/>
  <c r="P354" i="1"/>
  <c r="O354" i="1"/>
  <c r="N354" i="1"/>
  <c r="P353" i="1"/>
  <c r="O353" i="1"/>
  <c r="N353" i="1"/>
  <c r="P352" i="1"/>
  <c r="O352" i="1"/>
  <c r="N352" i="1"/>
  <c r="P351" i="1"/>
  <c r="O351" i="1"/>
  <c r="N351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85" i="1"/>
  <c r="O85" i="1"/>
  <c r="N85" i="1"/>
  <c r="P84" i="1"/>
  <c r="O84" i="1"/>
  <c r="N84" i="1"/>
  <c r="P340" i="1"/>
  <c r="S340" i="1" s="1"/>
  <c r="V340" i="1" s="1"/>
  <c r="O340" i="1"/>
  <c r="R340" i="1" s="1"/>
  <c r="U340" i="1" s="1"/>
  <c r="N340" i="1"/>
  <c r="Q340" i="1" s="1"/>
  <c r="T340" i="1" s="1"/>
  <c r="Y375" i="3"/>
  <c r="X375" i="3"/>
  <c r="W375" i="3"/>
  <c r="U375" i="3"/>
  <c r="T375" i="3"/>
  <c r="S375" i="3"/>
  <c r="Q375" i="3"/>
  <c r="P375" i="3"/>
  <c r="O375" i="3"/>
  <c r="M375" i="3"/>
  <c r="L375" i="3"/>
  <c r="K375" i="3"/>
  <c r="Y376" i="3"/>
  <c r="X376" i="3"/>
  <c r="W376" i="3"/>
  <c r="U376" i="3"/>
  <c r="T376" i="3"/>
  <c r="S376" i="3"/>
  <c r="Q376" i="3"/>
  <c r="P376" i="3"/>
  <c r="O376" i="3"/>
  <c r="M376" i="3"/>
  <c r="L376" i="3"/>
  <c r="K376" i="3"/>
  <c r="Y374" i="3"/>
  <c r="X374" i="3"/>
  <c r="W374" i="3"/>
  <c r="U374" i="3"/>
  <c r="T374" i="3"/>
  <c r="S374" i="3"/>
  <c r="Q374" i="3"/>
  <c r="P374" i="3"/>
  <c r="O374" i="3"/>
  <c r="M374" i="3"/>
  <c r="L374" i="3"/>
  <c r="K374" i="3"/>
  <c r="Y373" i="3"/>
  <c r="X373" i="3"/>
  <c r="W373" i="3"/>
  <c r="U373" i="3"/>
  <c r="T373" i="3"/>
  <c r="S373" i="3"/>
  <c r="Q373" i="3"/>
  <c r="P373" i="3"/>
  <c r="O373" i="3"/>
  <c r="M373" i="3"/>
  <c r="L373" i="3"/>
  <c r="K373" i="3"/>
  <c r="Y372" i="3"/>
  <c r="X372" i="3"/>
  <c r="W372" i="3"/>
  <c r="U372" i="3"/>
  <c r="T372" i="3"/>
  <c r="S372" i="3"/>
  <c r="Q372" i="3"/>
  <c r="P372" i="3"/>
  <c r="O372" i="3"/>
  <c r="M372" i="3"/>
  <c r="L372" i="3"/>
  <c r="K372" i="3"/>
  <c r="Y371" i="3"/>
  <c r="X371" i="3"/>
  <c r="W371" i="3"/>
  <c r="U371" i="3"/>
  <c r="T371" i="3"/>
  <c r="S371" i="3"/>
  <c r="Q371" i="3"/>
  <c r="P371" i="3"/>
  <c r="O371" i="3"/>
  <c r="M371" i="3"/>
  <c r="L371" i="3"/>
  <c r="K371" i="3"/>
  <c r="Y370" i="3"/>
  <c r="X370" i="3"/>
  <c r="W370" i="3"/>
  <c r="U370" i="3"/>
  <c r="T370" i="3"/>
  <c r="S370" i="3"/>
  <c r="Q370" i="3"/>
  <c r="P370" i="3"/>
  <c r="O370" i="3"/>
  <c r="M370" i="3"/>
  <c r="L370" i="3"/>
  <c r="K370" i="3"/>
  <c r="Y369" i="3"/>
  <c r="X369" i="3"/>
  <c r="W369" i="3"/>
  <c r="U369" i="3"/>
  <c r="T369" i="3"/>
  <c r="S369" i="3"/>
  <c r="Q369" i="3"/>
  <c r="P369" i="3"/>
  <c r="O369" i="3"/>
  <c r="M369" i="3"/>
  <c r="L369" i="3"/>
  <c r="K369" i="3"/>
  <c r="Y368" i="3"/>
  <c r="X368" i="3"/>
  <c r="W368" i="3"/>
  <c r="U368" i="3"/>
  <c r="T368" i="3"/>
  <c r="S368" i="3"/>
  <c r="Q368" i="3"/>
  <c r="P368" i="3"/>
  <c r="O368" i="3"/>
  <c r="M368" i="3"/>
  <c r="L368" i="3"/>
  <c r="K368" i="3"/>
  <c r="Y367" i="3"/>
  <c r="X367" i="3"/>
  <c r="W367" i="3"/>
  <c r="U367" i="3"/>
  <c r="T367" i="3"/>
  <c r="S367" i="3"/>
  <c r="Q367" i="3"/>
  <c r="P367" i="3"/>
  <c r="O367" i="3"/>
  <c r="M367" i="3"/>
  <c r="L367" i="3"/>
  <c r="K367" i="3"/>
  <c r="Y366" i="3"/>
  <c r="X366" i="3"/>
  <c r="W366" i="3"/>
  <c r="U366" i="3"/>
  <c r="T366" i="3"/>
  <c r="S366" i="3"/>
  <c r="Q366" i="3"/>
  <c r="P366" i="3"/>
  <c r="O366" i="3"/>
  <c r="M366" i="3"/>
  <c r="L366" i="3"/>
  <c r="K366" i="3"/>
  <c r="Y365" i="3"/>
  <c r="Y377" i="3" s="1"/>
  <c r="O21" i="4" s="1"/>
  <c r="X365" i="3"/>
  <c r="X377" i="3" s="1"/>
  <c r="N21" i="4" s="1"/>
  <c r="W365" i="3"/>
  <c r="W377" i="3" s="1"/>
  <c r="M21" i="4" s="1"/>
  <c r="U365" i="3"/>
  <c r="U377" i="3" s="1"/>
  <c r="L21" i="4" s="1"/>
  <c r="T365" i="3"/>
  <c r="T377" i="3" s="1"/>
  <c r="K21" i="4" s="1"/>
  <c r="S365" i="3"/>
  <c r="S377" i="3" s="1"/>
  <c r="J21" i="4" s="1"/>
  <c r="Q365" i="3"/>
  <c r="Q377" i="3" s="1"/>
  <c r="I21" i="4" s="1"/>
  <c r="P365" i="3"/>
  <c r="P377" i="3" s="1"/>
  <c r="H21" i="4" s="1"/>
  <c r="O365" i="3"/>
  <c r="O377" i="3" s="1"/>
  <c r="G21" i="4" s="1"/>
  <c r="M365" i="3"/>
  <c r="M377" i="3" s="1"/>
  <c r="F21" i="4" s="1"/>
  <c r="L365" i="3"/>
  <c r="L377" i="3" s="1"/>
  <c r="E21" i="4" s="1"/>
  <c r="K365" i="3"/>
  <c r="K377" i="3" s="1"/>
  <c r="D21" i="4" s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41" i="1"/>
  <c r="S341" i="1" s="1"/>
  <c r="V341" i="1" s="1"/>
  <c r="O341" i="1"/>
  <c r="R341" i="1" s="1"/>
  <c r="U341" i="1" s="1"/>
  <c r="N341" i="1"/>
  <c r="Q341" i="1" s="1"/>
  <c r="T341" i="1" s="1"/>
  <c r="P339" i="1"/>
  <c r="O339" i="1"/>
  <c r="N339" i="1"/>
  <c r="P338" i="1"/>
  <c r="O338" i="1"/>
  <c r="N338" i="1"/>
  <c r="P337" i="1"/>
  <c r="O337" i="1"/>
  <c r="N337" i="1"/>
  <c r="P336" i="1"/>
  <c r="O336" i="1"/>
  <c r="N336" i="1"/>
  <c r="Y362" i="3"/>
  <c r="X362" i="3"/>
  <c r="W362" i="3"/>
  <c r="U362" i="3"/>
  <c r="T362" i="3"/>
  <c r="S362" i="3"/>
  <c r="Q362" i="3"/>
  <c r="P362" i="3"/>
  <c r="O362" i="3"/>
  <c r="M362" i="3"/>
  <c r="L362" i="3"/>
  <c r="K362" i="3"/>
  <c r="Y361" i="3"/>
  <c r="X361" i="3"/>
  <c r="W361" i="3"/>
  <c r="U361" i="3"/>
  <c r="T361" i="3"/>
  <c r="S361" i="3"/>
  <c r="Q361" i="3"/>
  <c r="P361" i="3"/>
  <c r="O361" i="3"/>
  <c r="M361" i="3"/>
  <c r="L361" i="3"/>
  <c r="K361" i="3"/>
  <c r="Y360" i="3"/>
  <c r="X360" i="3"/>
  <c r="W360" i="3"/>
  <c r="U360" i="3"/>
  <c r="T360" i="3"/>
  <c r="S360" i="3"/>
  <c r="Q360" i="3"/>
  <c r="P360" i="3"/>
  <c r="O360" i="3"/>
  <c r="M360" i="3"/>
  <c r="L360" i="3"/>
  <c r="K360" i="3"/>
  <c r="Y359" i="3"/>
  <c r="X359" i="3"/>
  <c r="W359" i="3"/>
  <c r="U359" i="3"/>
  <c r="T359" i="3"/>
  <c r="S359" i="3"/>
  <c r="Q359" i="3"/>
  <c r="P359" i="3"/>
  <c r="O359" i="3"/>
  <c r="M359" i="3"/>
  <c r="L359" i="3"/>
  <c r="K359" i="3"/>
  <c r="Y358" i="3"/>
  <c r="X358" i="3"/>
  <c r="W358" i="3"/>
  <c r="U358" i="3"/>
  <c r="T358" i="3"/>
  <c r="S358" i="3"/>
  <c r="Q358" i="3"/>
  <c r="P358" i="3"/>
  <c r="O358" i="3"/>
  <c r="M358" i="3"/>
  <c r="L358" i="3"/>
  <c r="K358" i="3"/>
  <c r="Y357" i="3"/>
  <c r="X357" i="3"/>
  <c r="W357" i="3"/>
  <c r="U357" i="3"/>
  <c r="T357" i="3"/>
  <c r="S357" i="3"/>
  <c r="Q357" i="3"/>
  <c r="P357" i="3"/>
  <c r="O357" i="3"/>
  <c r="M357" i="3"/>
  <c r="L357" i="3"/>
  <c r="K357" i="3"/>
  <c r="Y356" i="3"/>
  <c r="X356" i="3"/>
  <c r="W356" i="3"/>
  <c r="U356" i="3"/>
  <c r="T356" i="3"/>
  <c r="S356" i="3"/>
  <c r="Q356" i="3"/>
  <c r="P356" i="3"/>
  <c r="O356" i="3"/>
  <c r="M356" i="3"/>
  <c r="L356" i="3"/>
  <c r="K356" i="3"/>
  <c r="Y355" i="3"/>
  <c r="X355" i="3"/>
  <c r="W355" i="3"/>
  <c r="U355" i="3"/>
  <c r="T355" i="3"/>
  <c r="S355" i="3"/>
  <c r="Q355" i="3"/>
  <c r="P355" i="3"/>
  <c r="O355" i="3"/>
  <c r="M355" i="3"/>
  <c r="L355" i="3"/>
  <c r="K355" i="3"/>
  <c r="Y354" i="3"/>
  <c r="X354" i="3"/>
  <c r="W354" i="3"/>
  <c r="U354" i="3"/>
  <c r="T354" i="3"/>
  <c r="S354" i="3"/>
  <c r="Q354" i="3"/>
  <c r="P354" i="3"/>
  <c r="O354" i="3"/>
  <c r="M354" i="3"/>
  <c r="L354" i="3"/>
  <c r="K354" i="3"/>
  <c r="Y353" i="3"/>
  <c r="X353" i="3"/>
  <c r="W353" i="3"/>
  <c r="U353" i="3"/>
  <c r="T353" i="3"/>
  <c r="S353" i="3"/>
  <c r="Q353" i="3"/>
  <c r="P353" i="3"/>
  <c r="O353" i="3"/>
  <c r="M353" i="3"/>
  <c r="L353" i="3"/>
  <c r="K353" i="3"/>
  <c r="Y352" i="3"/>
  <c r="X352" i="3"/>
  <c r="W352" i="3"/>
  <c r="U352" i="3"/>
  <c r="T352" i="3"/>
  <c r="S352" i="3"/>
  <c r="Q352" i="3"/>
  <c r="P352" i="3"/>
  <c r="O352" i="3"/>
  <c r="M352" i="3"/>
  <c r="L352" i="3"/>
  <c r="K352" i="3"/>
  <c r="Y351" i="3"/>
  <c r="X351" i="3"/>
  <c r="W351" i="3"/>
  <c r="U351" i="3"/>
  <c r="T351" i="3"/>
  <c r="S351" i="3"/>
  <c r="Q351" i="3"/>
  <c r="P351" i="3"/>
  <c r="O351" i="3"/>
  <c r="M351" i="3"/>
  <c r="L351" i="3"/>
  <c r="K351" i="3"/>
  <c r="Y350" i="3"/>
  <c r="X350" i="3"/>
  <c r="W350" i="3"/>
  <c r="U350" i="3"/>
  <c r="T350" i="3"/>
  <c r="S350" i="3"/>
  <c r="Q350" i="3"/>
  <c r="P350" i="3"/>
  <c r="O350" i="3"/>
  <c r="M350" i="3"/>
  <c r="L350" i="3"/>
  <c r="K350" i="3"/>
  <c r="Y349" i="3"/>
  <c r="X349" i="3"/>
  <c r="W349" i="3"/>
  <c r="U349" i="3"/>
  <c r="T349" i="3"/>
  <c r="S349" i="3"/>
  <c r="Q349" i="3"/>
  <c r="P349" i="3"/>
  <c r="O349" i="3"/>
  <c r="M349" i="3"/>
  <c r="L349" i="3"/>
  <c r="K349" i="3"/>
  <c r="Y348" i="3"/>
  <c r="X348" i="3"/>
  <c r="W348" i="3"/>
  <c r="U348" i="3"/>
  <c r="T348" i="3"/>
  <c r="S348" i="3"/>
  <c r="Q348" i="3"/>
  <c r="P348" i="3"/>
  <c r="O348" i="3"/>
  <c r="M348" i="3"/>
  <c r="L348" i="3"/>
  <c r="K348" i="3"/>
  <c r="Y347" i="3"/>
  <c r="X347" i="3"/>
  <c r="W347" i="3"/>
  <c r="U347" i="3"/>
  <c r="T347" i="3"/>
  <c r="S347" i="3"/>
  <c r="Q347" i="3"/>
  <c r="P347" i="3"/>
  <c r="O347" i="3"/>
  <c r="M347" i="3"/>
  <c r="L347" i="3"/>
  <c r="K347" i="3"/>
  <c r="Y346" i="3"/>
  <c r="X346" i="3"/>
  <c r="W346" i="3"/>
  <c r="U346" i="3"/>
  <c r="T346" i="3"/>
  <c r="S346" i="3"/>
  <c r="Q346" i="3"/>
  <c r="P346" i="3"/>
  <c r="O346" i="3"/>
  <c r="M346" i="3"/>
  <c r="L346" i="3"/>
  <c r="K346" i="3"/>
  <c r="Y345" i="3"/>
  <c r="X345" i="3"/>
  <c r="W345" i="3"/>
  <c r="U345" i="3"/>
  <c r="T345" i="3"/>
  <c r="S345" i="3"/>
  <c r="Q345" i="3"/>
  <c r="P345" i="3"/>
  <c r="O345" i="3"/>
  <c r="M345" i="3"/>
  <c r="L345" i="3"/>
  <c r="K345" i="3"/>
  <c r="Y344" i="3"/>
  <c r="X344" i="3"/>
  <c r="W344" i="3"/>
  <c r="U344" i="3"/>
  <c r="T344" i="3"/>
  <c r="S344" i="3"/>
  <c r="Q344" i="3"/>
  <c r="P344" i="3"/>
  <c r="O344" i="3"/>
  <c r="M344" i="3"/>
  <c r="L344" i="3"/>
  <c r="K344" i="3"/>
  <c r="Y343" i="3"/>
  <c r="X343" i="3"/>
  <c r="W343" i="3"/>
  <c r="U343" i="3"/>
  <c r="T343" i="3"/>
  <c r="S343" i="3"/>
  <c r="Q343" i="3"/>
  <c r="P343" i="3"/>
  <c r="O343" i="3"/>
  <c r="M343" i="3"/>
  <c r="L343" i="3"/>
  <c r="K343" i="3"/>
  <c r="Y342" i="3"/>
  <c r="X342" i="3"/>
  <c r="W342" i="3"/>
  <c r="U342" i="3"/>
  <c r="T342" i="3"/>
  <c r="S342" i="3"/>
  <c r="Q342" i="3"/>
  <c r="P342" i="3"/>
  <c r="O342" i="3"/>
  <c r="M342" i="3"/>
  <c r="L342" i="3"/>
  <c r="K342" i="3"/>
  <c r="Y341" i="3"/>
  <c r="X341" i="3"/>
  <c r="W341" i="3"/>
  <c r="U341" i="3"/>
  <c r="T341" i="3"/>
  <c r="S341" i="3"/>
  <c r="Q341" i="3"/>
  <c r="P341" i="3"/>
  <c r="O341" i="3"/>
  <c r="M341" i="3"/>
  <c r="L341" i="3"/>
  <c r="K341" i="3"/>
  <c r="Y340" i="3"/>
  <c r="X340" i="3"/>
  <c r="W340" i="3"/>
  <c r="U340" i="3"/>
  <c r="T340" i="3"/>
  <c r="S340" i="3"/>
  <c r="Q340" i="3"/>
  <c r="P340" i="3"/>
  <c r="O340" i="3"/>
  <c r="M340" i="3"/>
  <c r="L340" i="3"/>
  <c r="K340" i="3"/>
  <c r="Y339" i="3"/>
  <c r="X339" i="3"/>
  <c r="W339" i="3"/>
  <c r="U339" i="3"/>
  <c r="T339" i="3"/>
  <c r="S339" i="3"/>
  <c r="Q339" i="3"/>
  <c r="P339" i="3"/>
  <c r="O339" i="3"/>
  <c r="M339" i="3"/>
  <c r="L339" i="3"/>
  <c r="K339" i="3"/>
  <c r="Y338" i="3"/>
  <c r="X338" i="3"/>
  <c r="W338" i="3"/>
  <c r="U338" i="3"/>
  <c r="T338" i="3"/>
  <c r="S338" i="3"/>
  <c r="Q338" i="3"/>
  <c r="P338" i="3"/>
  <c r="O338" i="3"/>
  <c r="M338" i="3"/>
  <c r="L338" i="3"/>
  <c r="K338" i="3"/>
  <c r="K363" i="3" s="1"/>
  <c r="D20" i="4" s="1"/>
  <c r="P327" i="1"/>
  <c r="S327" i="1" s="1"/>
  <c r="V327" i="1" s="1"/>
  <c r="O327" i="1"/>
  <c r="R327" i="1" s="1"/>
  <c r="U327" i="1" s="1"/>
  <c r="N327" i="1"/>
  <c r="Q327" i="1" s="1"/>
  <c r="T327" i="1" s="1"/>
  <c r="P326" i="1"/>
  <c r="S326" i="1" s="1"/>
  <c r="V326" i="1" s="1"/>
  <c r="O326" i="1"/>
  <c r="R326" i="1" s="1"/>
  <c r="U326" i="1" s="1"/>
  <c r="N326" i="1"/>
  <c r="Q326" i="1" s="1"/>
  <c r="T326" i="1" s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Y335" i="3"/>
  <c r="X335" i="3"/>
  <c r="W335" i="3"/>
  <c r="U335" i="3"/>
  <c r="T335" i="3"/>
  <c r="S335" i="3"/>
  <c r="Q335" i="3"/>
  <c r="P335" i="3"/>
  <c r="O335" i="3"/>
  <c r="M335" i="3"/>
  <c r="L335" i="3"/>
  <c r="K335" i="3"/>
  <c r="Y334" i="3"/>
  <c r="X334" i="3"/>
  <c r="W334" i="3"/>
  <c r="U334" i="3"/>
  <c r="T334" i="3"/>
  <c r="S334" i="3"/>
  <c r="Q334" i="3"/>
  <c r="P334" i="3"/>
  <c r="O334" i="3"/>
  <c r="M334" i="3"/>
  <c r="L334" i="3"/>
  <c r="K334" i="3"/>
  <c r="Y333" i="3"/>
  <c r="X333" i="3"/>
  <c r="W333" i="3"/>
  <c r="U333" i="3"/>
  <c r="T333" i="3"/>
  <c r="S333" i="3"/>
  <c r="Q333" i="3"/>
  <c r="P333" i="3"/>
  <c r="O333" i="3"/>
  <c r="M333" i="3"/>
  <c r="L333" i="3"/>
  <c r="K333" i="3"/>
  <c r="Y332" i="3"/>
  <c r="X332" i="3"/>
  <c r="W332" i="3"/>
  <c r="U332" i="3"/>
  <c r="T332" i="3"/>
  <c r="S332" i="3"/>
  <c r="Q332" i="3"/>
  <c r="P332" i="3"/>
  <c r="O332" i="3"/>
  <c r="M332" i="3"/>
  <c r="L332" i="3"/>
  <c r="K332" i="3"/>
  <c r="Y330" i="3"/>
  <c r="X330" i="3"/>
  <c r="W330" i="3"/>
  <c r="U330" i="3"/>
  <c r="T330" i="3"/>
  <c r="S330" i="3"/>
  <c r="Q330" i="3"/>
  <c r="P330" i="3"/>
  <c r="O330" i="3"/>
  <c r="M330" i="3"/>
  <c r="L330" i="3"/>
  <c r="K330" i="3"/>
  <c r="Y329" i="3"/>
  <c r="X329" i="3"/>
  <c r="W329" i="3"/>
  <c r="U329" i="3"/>
  <c r="T329" i="3"/>
  <c r="S329" i="3"/>
  <c r="Q329" i="3"/>
  <c r="P329" i="3"/>
  <c r="O329" i="3"/>
  <c r="M329" i="3"/>
  <c r="L329" i="3"/>
  <c r="K329" i="3"/>
  <c r="Y328" i="3"/>
  <c r="X328" i="3"/>
  <c r="W328" i="3"/>
  <c r="U328" i="3"/>
  <c r="T328" i="3"/>
  <c r="S328" i="3"/>
  <c r="Q328" i="3"/>
  <c r="P328" i="3"/>
  <c r="O328" i="3"/>
  <c r="M328" i="3"/>
  <c r="L328" i="3"/>
  <c r="K328" i="3"/>
  <c r="Y327" i="3"/>
  <c r="X327" i="3"/>
  <c r="W327" i="3"/>
  <c r="U327" i="3"/>
  <c r="T327" i="3"/>
  <c r="S327" i="3"/>
  <c r="Q327" i="3"/>
  <c r="P327" i="3"/>
  <c r="O327" i="3"/>
  <c r="M327" i="3"/>
  <c r="L327" i="3"/>
  <c r="K327" i="3"/>
  <c r="Y326" i="3"/>
  <c r="X326" i="3"/>
  <c r="W326" i="3"/>
  <c r="U326" i="3"/>
  <c r="T326" i="3"/>
  <c r="S326" i="3"/>
  <c r="Q326" i="3"/>
  <c r="P326" i="3"/>
  <c r="O326" i="3"/>
  <c r="M326" i="3"/>
  <c r="L326" i="3"/>
  <c r="K326" i="3"/>
  <c r="Y325" i="3"/>
  <c r="X325" i="3"/>
  <c r="W325" i="3"/>
  <c r="U325" i="3"/>
  <c r="T325" i="3"/>
  <c r="S325" i="3"/>
  <c r="Q325" i="3"/>
  <c r="P325" i="3"/>
  <c r="O325" i="3"/>
  <c r="M325" i="3"/>
  <c r="L325" i="3"/>
  <c r="K325" i="3"/>
  <c r="Y324" i="3"/>
  <c r="Y336" i="3" s="1"/>
  <c r="O19" i="4" s="1"/>
  <c r="X324" i="3"/>
  <c r="X336" i="3" s="1"/>
  <c r="N19" i="4" s="1"/>
  <c r="W324" i="3"/>
  <c r="W336" i="3" s="1"/>
  <c r="M19" i="4" s="1"/>
  <c r="U324" i="3"/>
  <c r="U336" i="3" s="1"/>
  <c r="L19" i="4" s="1"/>
  <c r="T324" i="3"/>
  <c r="T336" i="3" s="1"/>
  <c r="K19" i="4" s="1"/>
  <c r="S324" i="3"/>
  <c r="S336" i="3" s="1"/>
  <c r="J19" i="4" s="1"/>
  <c r="Q324" i="3"/>
  <c r="Q336" i="3" s="1"/>
  <c r="I19" i="4" s="1"/>
  <c r="P324" i="3"/>
  <c r="P336" i="3" s="1"/>
  <c r="H19" i="4" s="1"/>
  <c r="O324" i="3"/>
  <c r="O336" i="3" s="1"/>
  <c r="G19" i="4" s="1"/>
  <c r="M324" i="3"/>
  <c r="M336" i="3" s="1"/>
  <c r="F19" i="4" s="1"/>
  <c r="L324" i="3"/>
  <c r="L336" i="3" s="1"/>
  <c r="E19" i="4" s="1"/>
  <c r="K324" i="3"/>
  <c r="K336" i="3" s="1"/>
  <c r="D19" i="4" s="1"/>
  <c r="P307" i="1"/>
  <c r="S307" i="1" s="1"/>
  <c r="V307" i="1" s="1"/>
  <c r="O307" i="1"/>
  <c r="R307" i="1" s="1"/>
  <c r="U307" i="1" s="1"/>
  <c r="N307" i="1"/>
  <c r="Q307" i="1" s="1"/>
  <c r="T307" i="1" s="1"/>
  <c r="P306" i="1"/>
  <c r="O306" i="1"/>
  <c r="N306" i="1"/>
  <c r="P305" i="1"/>
  <c r="O305" i="1"/>
  <c r="N305" i="1"/>
  <c r="P304" i="1"/>
  <c r="S304" i="1" s="1"/>
  <c r="V304" i="1" s="1"/>
  <c r="O304" i="1"/>
  <c r="R304" i="1" s="1"/>
  <c r="U304" i="1" s="1"/>
  <c r="N304" i="1"/>
  <c r="Q304" i="1" s="1"/>
  <c r="T304" i="1" s="1"/>
  <c r="P303" i="1"/>
  <c r="S303" i="1" s="1"/>
  <c r="V303" i="1" s="1"/>
  <c r="O303" i="1"/>
  <c r="R303" i="1" s="1"/>
  <c r="U303" i="1" s="1"/>
  <c r="N303" i="1"/>
  <c r="Q303" i="1" s="1"/>
  <c r="T303" i="1" s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Y320" i="3"/>
  <c r="X320" i="3"/>
  <c r="W320" i="3"/>
  <c r="U320" i="3"/>
  <c r="T320" i="3"/>
  <c r="S320" i="3"/>
  <c r="Q320" i="3"/>
  <c r="P320" i="3"/>
  <c r="O320" i="3"/>
  <c r="M320" i="3"/>
  <c r="L320" i="3"/>
  <c r="K320" i="3"/>
  <c r="Y319" i="3"/>
  <c r="X319" i="3"/>
  <c r="W319" i="3"/>
  <c r="U319" i="3"/>
  <c r="T319" i="3"/>
  <c r="S319" i="3"/>
  <c r="Q319" i="3"/>
  <c r="P319" i="3"/>
  <c r="O319" i="3"/>
  <c r="M319" i="3"/>
  <c r="L319" i="3"/>
  <c r="K319" i="3"/>
  <c r="Y317" i="3"/>
  <c r="X317" i="3"/>
  <c r="W317" i="3"/>
  <c r="U317" i="3"/>
  <c r="T317" i="3"/>
  <c r="S317" i="3"/>
  <c r="Q317" i="3"/>
  <c r="P317" i="3"/>
  <c r="O317" i="3"/>
  <c r="M317" i="3"/>
  <c r="L317" i="3"/>
  <c r="K317" i="3"/>
  <c r="Y316" i="3"/>
  <c r="X316" i="3"/>
  <c r="W316" i="3"/>
  <c r="U316" i="3"/>
  <c r="T316" i="3"/>
  <c r="S316" i="3"/>
  <c r="Q316" i="3"/>
  <c r="P316" i="3"/>
  <c r="O316" i="3"/>
  <c r="M316" i="3"/>
  <c r="L316" i="3"/>
  <c r="K316" i="3"/>
  <c r="Y312" i="3"/>
  <c r="X312" i="3"/>
  <c r="W312" i="3"/>
  <c r="U312" i="3"/>
  <c r="T312" i="3"/>
  <c r="S312" i="3"/>
  <c r="Q312" i="3"/>
  <c r="P312" i="3"/>
  <c r="O312" i="3"/>
  <c r="M312" i="3"/>
  <c r="L312" i="3"/>
  <c r="K312" i="3"/>
  <c r="Y311" i="3"/>
  <c r="X311" i="3"/>
  <c r="W311" i="3"/>
  <c r="U311" i="3"/>
  <c r="T311" i="3"/>
  <c r="S311" i="3"/>
  <c r="Q311" i="3"/>
  <c r="P311" i="3"/>
  <c r="O311" i="3"/>
  <c r="M311" i="3"/>
  <c r="L311" i="3"/>
  <c r="K311" i="3"/>
  <c r="Y310" i="3"/>
  <c r="X310" i="3"/>
  <c r="W310" i="3"/>
  <c r="U310" i="3"/>
  <c r="T310" i="3"/>
  <c r="S310" i="3"/>
  <c r="Q310" i="3"/>
  <c r="P310" i="3"/>
  <c r="O310" i="3"/>
  <c r="M310" i="3"/>
  <c r="L310" i="3"/>
  <c r="K310" i="3"/>
  <c r="Y309" i="3"/>
  <c r="X309" i="3"/>
  <c r="W309" i="3"/>
  <c r="U309" i="3"/>
  <c r="T309" i="3"/>
  <c r="S309" i="3"/>
  <c r="Q309" i="3"/>
  <c r="P309" i="3"/>
  <c r="O309" i="3"/>
  <c r="M309" i="3"/>
  <c r="L309" i="3"/>
  <c r="K309" i="3"/>
  <c r="Y308" i="3"/>
  <c r="X308" i="3"/>
  <c r="W308" i="3"/>
  <c r="U308" i="3"/>
  <c r="T308" i="3"/>
  <c r="S308" i="3"/>
  <c r="Q308" i="3"/>
  <c r="P308" i="3"/>
  <c r="O308" i="3"/>
  <c r="M308" i="3"/>
  <c r="L308" i="3"/>
  <c r="K308" i="3"/>
  <c r="Y307" i="3"/>
  <c r="X307" i="3"/>
  <c r="W307" i="3"/>
  <c r="U307" i="3"/>
  <c r="T307" i="3"/>
  <c r="S307" i="3"/>
  <c r="Q307" i="3"/>
  <c r="P307" i="3"/>
  <c r="O307" i="3"/>
  <c r="M307" i="3"/>
  <c r="L307" i="3"/>
  <c r="K307" i="3"/>
  <c r="P292" i="1"/>
  <c r="S292" i="1" s="1"/>
  <c r="V292" i="1" s="1"/>
  <c r="O292" i="1"/>
  <c r="R292" i="1" s="1"/>
  <c r="U292" i="1" s="1"/>
  <c r="N292" i="1"/>
  <c r="Q292" i="1" s="1"/>
  <c r="T292" i="1" s="1"/>
  <c r="P291" i="1"/>
  <c r="S291" i="1" s="1"/>
  <c r="V291" i="1" s="1"/>
  <c r="O291" i="1"/>
  <c r="R291" i="1" s="1"/>
  <c r="U291" i="1" s="1"/>
  <c r="N291" i="1"/>
  <c r="Q291" i="1" s="1"/>
  <c r="T291" i="1" s="1"/>
  <c r="P289" i="1"/>
  <c r="O289" i="1"/>
  <c r="N289" i="1"/>
  <c r="P288" i="1"/>
  <c r="O288" i="1"/>
  <c r="N288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Y304" i="3"/>
  <c r="X304" i="3"/>
  <c r="W304" i="3"/>
  <c r="U304" i="3"/>
  <c r="T304" i="3"/>
  <c r="S304" i="3"/>
  <c r="Q304" i="3"/>
  <c r="P304" i="3"/>
  <c r="O304" i="3"/>
  <c r="M304" i="3"/>
  <c r="L304" i="3"/>
  <c r="K304" i="3"/>
  <c r="Y303" i="3"/>
  <c r="X303" i="3"/>
  <c r="W303" i="3"/>
  <c r="U303" i="3"/>
  <c r="T303" i="3"/>
  <c r="S303" i="3"/>
  <c r="Q303" i="3"/>
  <c r="P303" i="3"/>
  <c r="O303" i="3"/>
  <c r="M303" i="3"/>
  <c r="L303" i="3"/>
  <c r="K303" i="3"/>
  <c r="Y302" i="3"/>
  <c r="X302" i="3"/>
  <c r="W302" i="3"/>
  <c r="U302" i="3"/>
  <c r="T302" i="3"/>
  <c r="S302" i="3"/>
  <c r="Q302" i="3"/>
  <c r="P302" i="3"/>
  <c r="O302" i="3"/>
  <c r="M302" i="3"/>
  <c r="L302" i="3"/>
  <c r="K302" i="3"/>
  <c r="Y301" i="3"/>
  <c r="X301" i="3"/>
  <c r="W301" i="3"/>
  <c r="U301" i="3"/>
  <c r="T301" i="3"/>
  <c r="S301" i="3"/>
  <c r="Q301" i="3"/>
  <c r="P301" i="3"/>
  <c r="O301" i="3"/>
  <c r="M301" i="3"/>
  <c r="L301" i="3"/>
  <c r="K301" i="3"/>
  <c r="Y300" i="3"/>
  <c r="X300" i="3"/>
  <c r="W300" i="3"/>
  <c r="U300" i="3"/>
  <c r="T300" i="3"/>
  <c r="S300" i="3"/>
  <c r="Q300" i="3"/>
  <c r="P300" i="3"/>
  <c r="O300" i="3"/>
  <c r="M300" i="3"/>
  <c r="L300" i="3"/>
  <c r="K300" i="3"/>
  <c r="Y299" i="3"/>
  <c r="X299" i="3"/>
  <c r="W299" i="3"/>
  <c r="U299" i="3"/>
  <c r="T299" i="3"/>
  <c r="S299" i="3"/>
  <c r="Q299" i="3"/>
  <c r="P299" i="3"/>
  <c r="O299" i="3"/>
  <c r="M299" i="3"/>
  <c r="L299" i="3"/>
  <c r="K299" i="3"/>
  <c r="Y298" i="3"/>
  <c r="X298" i="3"/>
  <c r="W298" i="3"/>
  <c r="U298" i="3"/>
  <c r="T298" i="3"/>
  <c r="S298" i="3"/>
  <c r="Q298" i="3"/>
  <c r="P298" i="3"/>
  <c r="O298" i="3"/>
  <c r="M298" i="3"/>
  <c r="L298" i="3"/>
  <c r="K298" i="3"/>
  <c r="Y297" i="3"/>
  <c r="X297" i="3"/>
  <c r="W297" i="3"/>
  <c r="U297" i="3"/>
  <c r="T297" i="3"/>
  <c r="S297" i="3"/>
  <c r="Q297" i="3"/>
  <c r="P297" i="3"/>
  <c r="O297" i="3"/>
  <c r="M297" i="3"/>
  <c r="L297" i="3"/>
  <c r="K297" i="3"/>
  <c r="Y296" i="3"/>
  <c r="X296" i="3"/>
  <c r="W296" i="3"/>
  <c r="U296" i="3"/>
  <c r="T296" i="3"/>
  <c r="S296" i="3"/>
  <c r="Q296" i="3"/>
  <c r="P296" i="3"/>
  <c r="O296" i="3"/>
  <c r="M296" i="3"/>
  <c r="L296" i="3"/>
  <c r="K296" i="3"/>
  <c r="Y295" i="3"/>
  <c r="X295" i="3"/>
  <c r="W295" i="3"/>
  <c r="U295" i="3"/>
  <c r="T295" i="3"/>
  <c r="S295" i="3"/>
  <c r="Q295" i="3"/>
  <c r="P295" i="3"/>
  <c r="O295" i="3"/>
  <c r="M295" i="3"/>
  <c r="L295" i="3"/>
  <c r="K295" i="3"/>
  <c r="Y294" i="3"/>
  <c r="X294" i="3"/>
  <c r="W294" i="3"/>
  <c r="U294" i="3"/>
  <c r="T294" i="3"/>
  <c r="S294" i="3"/>
  <c r="Q294" i="3"/>
  <c r="P294" i="3"/>
  <c r="O294" i="3"/>
  <c r="M294" i="3"/>
  <c r="L294" i="3"/>
  <c r="K294" i="3"/>
  <c r="Y293" i="3"/>
  <c r="X293" i="3"/>
  <c r="W293" i="3"/>
  <c r="U293" i="3"/>
  <c r="T293" i="3"/>
  <c r="S293" i="3"/>
  <c r="Q293" i="3"/>
  <c r="P293" i="3"/>
  <c r="O293" i="3"/>
  <c r="M293" i="3"/>
  <c r="L293" i="3"/>
  <c r="K293" i="3"/>
  <c r="Y292" i="3"/>
  <c r="Y305" i="3" s="1"/>
  <c r="O17" i="4" s="1"/>
  <c r="X292" i="3"/>
  <c r="X305" i="3" s="1"/>
  <c r="N17" i="4" s="1"/>
  <c r="W292" i="3"/>
  <c r="W305" i="3" s="1"/>
  <c r="M17" i="4" s="1"/>
  <c r="U292" i="3"/>
  <c r="U305" i="3" s="1"/>
  <c r="L17" i="4" s="1"/>
  <c r="T292" i="3"/>
  <c r="T305" i="3" s="1"/>
  <c r="K17" i="4" s="1"/>
  <c r="S292" i="3"/>
  <c r="S305" i="3" s="1"/>
  <c r="J17" i="4" s="1"/>
  <c r="Q292" i="3"/>
  <c r="Q305" i="3" s="1"/>
  <c r="I17" i="4" s="1"/>
  <c r="P292" i="3"/>
  <c r="P305" i="3" s="1"/>
  <c r="H17" i="4" s="1"/>
  <c r="O292" i="3"/>
  <c r="O305" i="3" s="1"/>
  <c r="G17" i="4" s="1"/>
  <c r="M292" i="3"/>
  <c r="M305" i="3" s="1"/>
  <c r="F17" i="4" s="1"/>
  <c r="L292" i="3"/>
  <c r="L305" i="3" s="1"/>
  <c r="E17" i="4" s="1"/>
  <c r="K292" i="3"/>
  <c r="K305" i="3" s="1"/>
  <c r="D17" i="4" s="1"/>
  <c r="P275" i="1"/>
  <c r="S275" i="1" s="1"/>
  <c r="V275" i="1" s="1"/>
  <c r="O275" i="1"/>
  <c r="R275" i="1" s="1"/>
  <c r="U275" i="1" s="1"/>
  <c r="N275" i="1"/>
  <c r="Q275" i="1" s="1"/>
  <c r="T275" i="1" s="1"/>
  <c r="P274" i="1"/>
  <c r="O274" i="1"/>
  <c r="N274" i="1"/>
  <c r="P273" i="1"/>
  <c r="O273" i="1"/>
  <c r="N273" i="1"/>
  <c r="P272" i="1"/>
  <c r="O272" i="1"/>
  <c r="N272" i="1"/>
  <c r="P271" i="1"/>
  <c r="S271" i="1" s="1"/>
  <c r="V271" i="1" s="1"/>
  <c r="O271" i="1"/>
  <c r="R271" i="1" s="1"/>
  <c r="U271" i="1" s="1"/>
  <c r="N271" i="1"/>
  <c r="Q271" i="1" s="1"/>
  <c r="T271" i="1" s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Y289" i="3"/>
  <c r="X289" i="3"/>
  <c r="W289" i="3"/>
  <c r="U289" i="3"/>
  <c r="T289" i="3"/>
  <c r="S289" i="3"/>
  <c r="Q289" i="3"/>
  <c r="P289" i="3"/>
  <c r="O289" i="3"/>
  <c r="M289" i="3"/>
  <c r="L289" i="3"/>
  <c r="K289" i="3"/>
  <c r="Y318" i="3"/>
  <c r="X318" i="3"/>
  <c r="W318" i="3"/>
  <c r="U318" i="3"/>
  <c r="T318" i="3"/>
  <c r="S318" i="3"/>
  <c r="Q318" i="3"/>
  <c r="P318" i="3"/>
  <c r="O318" i="3"/>
  <c r="M318" i="3"/>
  <c r="L318" i="3"/>
  <c r="K318" i="3"/>
  <c r="Y288" i="3"/>
  <c r="X288" i="3"/>
  <c r="W288" i="3"/>
  <c r="U288" i="3"/>
  <c r="T288" i="3"/>
  <c r="S288" i="3"/>
  <c r="Q288" i="3"/>
  <c r="P288" i="3"/>
  <c r="O288" i="3"/>
  <c r="M288" i="3"/>
  <c r="L288" i="3"/>
  <c r="K288" i="3"/>
  <c r="Y287" i="3"/>
  <c r="X287" i="3"/>
  <c r="W287" i="3"/>
  <c r="U287" i="3"/>
  <c r="T287" i="3"/>
  <c r="S287" i="3"/>
  <c r="Q287" i="3"/>
  <c r="P287" i="3"/>
  <c r="O287" i="3"/>
  <c r="M287" i="3"/>
  <c r="L287" i="3"/>
  <c r="K287" i="3"/>
  <c r="Y286" i="3"/>
  <c r="X286" i="3"/>
  <c r="W286" i="3"/>
  <c r="U286" i="3"/>
  <c r="T286" i="3"/>
  <c r="S286" i="3"/>
  <c r="Q286" i="3"/>
  <c r="P286" i="3"/>
  <c r="O286" i="3"/>
  <c r="M286" i="3"/>
  <c r="L286" i="3"/>
  <c r="K286" i="3"/>
  <c r="Y285" i="3"/>
  <c r="X285" i="3"/>
  <c r="W285" i="3"/>
  <c r="U285" i="3"/>
  <c r="T285" i="3"/>
  <c r="S285" i="3"/>
  <c r="Q285" i="3"/>
  <c r="P285" i="3"/>
  <c r="O285" i="3"/>
  <c r="M285" i="3"/>
  <c r="L285" i="3"/>
  <c r="K285" i="3"/>
  <c r="Y284" i="3"/>
  <c r="X284" i="3"/>
  <c r="W284" i="3"/>
  <c r="U284" i="3"/>
  <c r="T284" i="3"/>
  <c r="S284" i="3"/>
  <c r="Q284" i="3"/>
  <c r="P284" i="3"/>
  <c r="O284" i="3"/>
  <c r="M284" i="3"/>
  <c r="L284" i="3"/>
  <c r="K284" i="3"/>
  <c r="Y283" i="3"/>
  <c r="X283" i="3"/>
  <c r="W283" i="3"/>
  <c r="U283" i="3"/>
  <c r="T283" i="3"/>
  <c r="S283" i="3"/>
  <c r="Q283" i="3"/>
  <c r="P283" i="3"/>
  <c r="O283" i="3"/>
  <c r="M283" i="3"/>
  <c r="L283" i="3"/>
  <c r="K283" i="3"/>
  <c r="Y282" i="3"/>
  <c r="X282" i="3"/>
  <c r="W282" i="3"/>
  <c r="U282" i="3"/>
  <c r="T282" i="3"/>
  <c r="S282" i="3"/>
  <c r="Q282" i="3"/>
  <c r="P282" i="3"/>
  <c r="O282" i="3"/>
  <c r="M282" i="3"/>
  <c r="L282" i="3"/>
  <c r="K282" i="3"/>
  <c r="Y281" i="3"/>
  <c r="X281" i="3"/>
  <c r="W281" i="3"/>
  <c r="U281" i="3"/>
  <c r="T281" i="3"/>
  <c r="S281" i="3"/>
  <c r="Q281" i="3"/>
  <c r="P281" i="3"/>
  <c r="O281" i="3"/>
  <c r="M281" i="3"/>
  <c r="L281" i="3"/>
  <c r="K281" i="3"/>
  <c r="Y280" i="3"/>
  <c r="X280" i="3"/>
  <c r="W280" i="3"/>
  <c r="U280" i="3"/>
  <c r="T280" i="3"/>
  <c r="S280" i="3"/>
  <c r="Q280" i="3"/>
  <c r="P280" i="3"/>
  <c r="O280" i="3"/>
  <c r="M280" i="3"/>
  <c r="L280" i="3"/>
  <c r="K280" i="3"/>
  <c r="Y279" i="3"/>
  <c r="X279" i="3"/>
  <c r="W279" i="3"/>
  <c r="U279" i="3"/>
  <c r="T279" i="3"/>
  <c r="S279" i="3"/>
  <c r="Q279" i="3"/>
  <c r="P279" i="3"/>
  <c r="O279" i="3"/>
  <c r="M279" i="3"/>
  <c r="L279" i="3"/>
  <c r="K279" i="3"/>
  <c r="Y278" i="3"/>
  <c r="X278" i="3"/>
  <c r="W278" i="3"/>
  <c r="U278" i="3"/>
  <c r="T278" i="3"/>
  <c r="S278" i="3"/>
  <c r="Q278" i="3"/>
  <c r="P278" i="3"/>
  <c r="O278" i="3"/>
  <c r="M278" i="3"/>
  <c r="L278" i="3"/>
  <c r="K278" i="3"/>
  <c r="Y277" i="3"/>
  <c r="X277" i="3"/>
  <c r="W277" i="3"/>
  <c r="U277" i="3"/>
  <c r="T277" i="3"/>
  <c r="S277" i="3"/>
  <c r="Q277" i="3"/>
  <c r="P277" i="3"/>
  <c r="O277" i="3"/>
  <c r="M277" i="3"/>
  <c r="L277" i="3"/>
  <c r="K277" i="3"/>
  <c r="Y276" i="3"/>
  <c r="X276" i="3"/>
  <c r="W276" i="3"/>
  <c r="U276" i="3"/>
  <c r="T276" i="3"/>
  <c r="S276" i="3"/>
  <c r="Q276" i="3"/>
  <c r="P276" i="3"/>
  <c r="O276" i="3"/>
  <c r="M276" i="3"/>
  <c r="L276" i="3"/>
  <c r="K276" i="3"/>
  <c r="Y275" i="3"/>
  <c r="X275" i="3"/>
  <c r="W275" i="3"/>
  <c r="U275" i="3"/>
  <c r="T275" i="3"/>
  <c r="S275" i="3"/>
  <c r="Q275" i="3"/>
  <c r="P275" i="3"/>
  <c r="O275" i="3"/>
  <c r="M275" i="3"/>
  <c r="L275" i="3"/>
  <c r="K275" i="3"/>
  <c r="Y274" i="3"/>
  <c r="X274" i="3"/>
  <c r="W274" i="3"/>
  <c r="U274" i="3"/>
  <c r="T274" i="3"/>
  <c r="S274" i="3"/>
  <c r="Q274" i="3"/>
  <c r="P274" i="3"/>
  <c r="O274" i="3"/>
  <c r="M274" i="3"/>
  <c r="L274" i="3"/>
  <c r="K274" i="3"/>
  <c r="Y273" i="3"/>
  <c r="X273" i="3"/>
  <c r="W273" i="3"/>
  <c r="U273" i="3"/>
  <c r="T273" i="3"/>
  <c r="S273" i="3"/>
  <c r="Q273" i="3"/>
  <c r="P273" i="3"/>
  <c r="O273" i="3"/>
  <c r="M273" i="3"/>
  <c r="L273" i="3"/>
  <c r="K273" i="3"/>
  <c r="Y272" i="3"/>
  <c r="X272" i="3"/>
  <c r="W272" i="3"/>
  <c r="U272" i="3"/>
  <c r="T272" i="3"/>
  <c r="S272" i="3"/>
  <c r="Q272" i="3"/>
  <c r="P272" i="3"/>
  <c r="O272" i="3"/>
  <c r="M272" i="3"/>
  <c r="L272" i="3"/>
  <c r="K272" i="3"/>
  <c r="Y271" i="3"/>
  <c r="X271" i="3"/>
  <c r="W271" i="3"/>
  <c r="U271" i="3"/>
  <c r="T271" i="3"/>
  <c r="S271" i="3"/>
  <c r="Q271" i="3"/>
  <c r="P271" i="3"/>
  <c r="O271" i="3"/>
  <c r="M271" i="3"/>
  <c r="L271" i="3"/>
  <c r="K271" i="3"/>
  <c r="Y270" i="3"/>
  <c r="X270" i="3"/>
  <c r="W270" i="3"/>
  <c r="U270" i="3"/>
  <c r="T270" i="3"/>
  <c r="S270" i="3"/>
  <c r="Q270" i="3"/>
  <c r="P270" i="3"/>
  <c r="O270" i="3"/>
  <c r="M270" i="3"/>
  <c r="L270" i="3"/>
  <c r="K270" i="3"/>
  <c r="Y269" i="3"/>
  <c r="X269" i="3"/>
  <c r="W269" i="3"/>
  <c r="U269" i="3"/>
  <c r="T269" i="3"/>
  <c r="S269" i="3"/>
  <c r="Q269" i="3"/>
  <c r="P269" i="3"/>
  <c r="O269" i="3"/>
  <c r="M269" i="3"/>
  <c r="L269" i="3"/>
  <c r="K269" i="3"/>
  <c r="Y268" i="3"/>
  <c r="Y290" i="3" s="1"/>
  <c r="O16" i="4" s="1"/>
  <c r="X268" i="3"/>
  <c r="X290" i="3" s="1"/>
  <c r="N16" i="4" s="1"/>
  <c r="W268" i="3"/>
  <c r="W290" i="3" s="1"/>
  <c r="M16" i="4" s="1"/>
  <c r="U268" i="3"/>
  <c r="U290" i="3" s="1"/>
  <c r="L16" i="4" s="1"/>
  <c r="T268" i="3"/>
  <c r="T290" i="3" s="1"/>
  <c r="K16" i="4" s="1"/>
  <c r="S268" i="3"/>
  <c r="S290" i="3" s="1"/>
  <c r="J16" i="4" s="1"/>
  <c r="Q268" i="3"/>
  <c r="Q290" i="3" s="1"/>
  <c r="I16" i="4" s="1"/>
  <c r="P268" i="3"/>
  <c r="P290" i="3" s="1"/>
  <c r="H16" i="4" s="1"/>
  <c r="O268" i="3"/>
  <c r="O290" i="3" s="1"/>
  <c r="G16" i="4" s="1"/>
  <c r="M268" i="3"/>
  <c r="L268" i="3"/>
  <c r="L290" i="3" s="1"/>
  <c r="E16" i="4" s="1"/>
  <c r="K268" i="3"/>
  <c r="K290" i="3" s="1"/>
  <c r="D16" i="4" s="1"/>
  <c r="P260" i="1"/>
  <c r="S260" i="1" s="1"/>
  <c r="V260" i="1" s="1"/>
  <c r="O260" i="1"/>
  <c r="R260" i="1" s="1"/>
  <c r="U260" i="1" s="1"/>
  <c r="N260" i="1"/>
  <c r="Q260" i="1" s="1"/>
  <c r="T260" i="1" s="1"/>
  <c r="P290" i="1"/>
  <c r="S290" i="1" s="1"/>
  <c r="V290" i="1" s="1"/>
  <c r="O290" i="1"/>
  <c r="R290" i="1" s="1"/>
  <c r="N290" i="1"/>
  <c r="Q290" i="1" s="1"/>
  <c r="T290" i="1" s="1"/>
  <c r="P259" i="1"/>
  <c r="S259" i="1" s="1"/>
  <c r="V259" i="1" s="1"/>
  <c r="O259" i="1"/>
  <c r="R259" i="1" s="1"/>
  <c r="U259" i="1" s="1"/>
  <c r="N259" i="1"/>
  <c r="Q259" i="1" s="1"/>
  <c r="T259" i="1" s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Y118" i="3"/>
  <c r="Y264" i="3"/>
  <c r="X264" i="3"/>
  <c r="W264" i="3"/>
  <c r="U264" i="3"/>
  <c r="T264" i="3"/>
  <c r="S264" i="3"/>
  <c r="Q264" i="3"/>
  <c r="P264" i="3"/>
  <c r="O264" i="3"/>
  <c r="M264" i="3"/>
  <c r="L264" i="3"/>
  <c r="K264" i="3"/>
  <c r="Y263" i="3"/>
  <c r="X263" i="3"/>
  <c r="W263" i="3"/>
  <c r="U263" i="3"/>
  <c r="T263" i="3"/>
  <c r="S263" i="3"/>
  <c r="Q263" i="3"/>
  <c r="P263" i="3"/>
  <c r="O263" i="3"/>
  <c r="M263" i="3"/>
  <c r="L263" i="3"/>
  <c r="K263" i="3"/>
  <c r="Y262" i="3"/>
  <c r="X262" i="3"/>
  <c r="W262" i="3"/>
  <c r="U262" i="3"/>
  <c r="T262" i="3"/>
  <c r="S262" i="3"/>
  <c r="Q262" i="3"/>
  <c r="P262" i="3"/>
  <c r="O262" i="3"/>
  <c r="M262" i="3"/>
  <c r="L262" i="3"/>
  <c r="K262" i="3"/>
  <c r="Y261" i="3"/>
  <c r="X261" i="3"/>
  <c r="W261" i="3"/>
  <c r="U261" i="3"/>
  <c r="T261" i="3"/>
  <c r="S261" i="3"/>
  <c r="Q261" i="3"/>
  <c r="P261" i="3"/>
  <c r="O261" i="3"/>
  <c r="M261" i="3"/>
  <c r="L261" i="3"/>
  <c r="K261" i="3"/>
  <c r="Y260" i="3"/>
  <c r="X260" i="3"/>
  <c r="W260" i="3"/>
  <c r="U260" i="3"/>
  <c r="T260" i="3"/>
  <c r="S260" i="3"/>
  <c r="Q260" i="3"/>
  <c r="P260" i="3"/>
  <c r="O260" i="3"/>
  <c r="M260" i="3"/>
  <c r="L260" i="3"/>
  <c r="K260" i="3"/>
  <c r="Y259" i="3"/>
  <c r="X259" i="3"/>
  <c r="W259" i="3"/>
  <c r="U259" i="3"/>
  <c r="T259" i="3"/>
  <c r="S259" i="3"/>
  <c r="Q259" i="3"/>
  <c r="P259" i="3"/>
  <c r="O259" i="3"/>
  <c r="M259" i="3"/>
  <c r="L259" i="3"/>
  <c r="K259" i="3"/>
  <c r="Y258" i="3"/>
  <c r="X258" i="3"/>
  <c r="W258" i="3"/>
  <c r="U258" i="3"/>
  <c r="T258" i="3"/>
  <c r="S258" i="3"/>
  <c r="Q258" i="3"/>
  <c r="P258" i="3"/>
  <c r="O258" i="3"/>
  <c r="M258" i="3"/>
  <c r="L258" i="3"/>
  <c r="K258" i="3"/>
  <c r="Y257" i="3"/>
  <c r="X257" i="3"/>
  <c r="W257" i="3"/>
  <c r="U257" i="3"/>
  <c r="T257" i="3"/>
  <c r="S257" i="3"/>
  <c r="Q257" i="3"/>
  <c r="P257" i="3"/>
  <c r="O257" i="3"/>
  <c r="M257" i="3"/>
  <c r="L257" i="3"/>
  <c r="K257" i="3"/>
  <c r="Y256" i="3"/>
  <c r="X256" i="3"/>
  <c r="W256" i="3"/>
  <c r="U256" i="3"/>
  <c r="T256" i="3"/>
  <c r="S256" i="3"/>
  <c r="Q256" i="3"/>
  <c r="P256" i="3"/>
  <c r="O256" i="3"/>
  <c r="M256" i="3"/>
  <c r="L256" i="3"/>
  <c r="K256" i="3"/>
  <c r="Y255" i="3"/>
  <c r="X255" i="3"/>
  <c r="W255" i="3"/>
  <c r="U255" i="3"/>
  <c r="T255" i="3"/>
  <c r="S255" i="3"/>
  <c r="Q255" i="3"/>
  <c r="P255" i="3"/>
  <c r="O255" i="3"/>
  <c r="M255" i="3"/>
  <c r="L255" i="3"/>
  <c r="K255" i="3"/>
  <c r="Y254" i="3"/>
  <c r="X254" i="3"/>
  <c r="W254" i="3"/>
  <c r="U254" i="3"/>
  <c r="T254" i="3"/>
  <c r="S254" i="3"/>
  <c r="Q254" i="3"/>
  <c r="P254" i="3"/>
  <c r="O254" i="3"/>
  <c r="M254" i="3"/>
  <c r="L254" i="3"/>
  <c r="K254" i="3"/>
  <c r="Y253" i="3"/>
  <c r="X253" i="3"/>
  <c r="W253" i="3"/>
  <c r="U253" i="3"/>
  <c r="T253" i="3"/>
  <c r="S253" i="3"/>
  <c r="Q253" i="3"/>
  <c r="P253" i="3"/>
  <c r="O253" i="3"/>
  <c r="M253" i="3"/>
  <c r="L253" i="3"/>
  <c r="K253" i="3"/>
  <c r="Y252" i="3"/>
  <c r="X252" i="3"/>
  <c r="W252" i="3"/>
  <c r="U252" i="3"/>
  <c r="T252" i="3"/>
  <c r="S252" i="3"/>
  <c r="Q252" i="3"/>
  <c r="P252" i="3"/>
  <c r="O252" i="3"/>
  <c r="M252" i="3"/>
  <c r="L252" i="3"/>
  <c r="K252" i="3"/>
  <c r="Y265" i="3"/>
  <c r="X265" i="3"/>
  <c r="W265" i="3"/>
  <c r="U265" i="3"/>
  <c r="T265" i="3"/>
  <c r="S265" i="3"/>
  <c r="Q265" i="3"/>
  <c r="P265" i="3"/>
  <c r="O265" i="3"/>
  <c r="M265" i="3"/>
  <c r="L265" i="3"/>
  <c r="K265" i="3"/>
  <c r="Y251" i="3"/>
  <c r="X251" i="3"/>
  <c r="W251" i="3"/>
  <c r="U251" i="3"/>
  <c r="T251" i="3"/>
  <c r="S251" i="3"/>
  <c r="Q251" i="3"/>
  <c r="P251" i="3"/>
  <c r="O251" i="3"/>
  <c r="M251" i="3"/>
  <c r="L251" i="3"/>
  <c r="K251" i="3"/>
  <c r="Y250" i="3"/>
  <c r="X250" i="3"/>
  <c r="W250" i="3"/>
  <c r="U250" i="3"/>
  <c r="T250" i="3"/>
  <c r="S250" i="3"/>
  <c r="Q250" i="3"/>
  <c r="P250" i="3"/>
  <c r="O250" i="3"/>
  <c r="M250" i="3"/>
  <c r="L250" i="3"/>
  <c r="K250" i="3"/>
  <c r="Y249" i="3"/>
  <c r="X249" i="3"/>
  <c r="W249" i="3"/>
  <c r="U249" i="3"/>
  <c r="T249" i="3"/>
  <c r="S249" i="3"/>
  <c r="Q249" i="3"/>
  <c r="P249" i="3"/>
  <c r="O249" i="3"/>
  <c r="M249" i="3"/>
  <c r="L249" i="3"/>
  <c r="K249" i="3"/>
  <c r="Y248" i="3"/>
  <c r="X248" i="3"/>
  <c r="W248" i="3"/>
  <c r="U248" i="3"/>
  <c r="T248" i="3"/>
  <c r="S248" i="3"/>
  <c r="Q248" i="3"/>
  <c r="P248" i="3"/>
  <c r="O248" i="3"/>
  <c r="M248" i="3"/>
  <c r="L248" i="3"/>
  <c r="K248" i="3"/>
  <c r="Y247" i="3"/>
  <c r="X247" i="3"/>
  <c r="W247" i="3"/>
  <c r="U247" i="3"/>
  <c r="T247" i="3"/>
  <c r="S247" i="3"/>
  <c r="Q247" i="3"/>
  <c r="P247" i="3"/>
  <c r="O247" i="3"/>
  <c r="M247" i="3"/>
  <c r="L247" i="3"/>
  <c r="K247" i="3"/>
  <c r="Y246" i="3"/>
  <c r="X246" i="3"/>
  <c r="W246" i="3"/>
  <c r="U246" i="3"/>
  <c r="T246" i="3"/>
  <c r="S246" i="3"/>
  <c r="Q246" i="3"/>
  <c r="P246" i="3"/>
  <c r="O246" i="3"/>
  <c r="M246" i="3"/>
  <c r="L246" i="3"/>
  <c r="K246" i="3"/>
  <c r="Y245" i="3"/>
  <c r="X245" i="3"/>
  <c r="W245" i="3"/>
  <c r="U245" i="3"/>
  <c r="T245" i="3"/>
  <c r="S245" i="3"/>
  <c r="Q245" i="3"/>
  <c r="P245" i="3"/>
  <c r="O245" i="3"/>
  <c r="M245" i="3"/>
  <c r="L245" i="3"/>
  <c r="K245" i="3"/>
  <c r="Y244" i="3"/>
  <c r="X244" i="3"/>
  <c r="W244" i="3"/>
  <c r="U244" i="3"/>
  <c r="T244" i="3"/>
  <c r="S244" i="3"/>
  <c r="Q244" i="3"/>
  <c r="P244" i="3"/>
  <c r="O244" i="3"/>
  <c r="M244" i="3"/>
  <c r="L244" i="3"/>
  <c r="K244" i="3"/>
  <c r="Y243" i="3"/>
  <c r="X243" i="3"/>
  <c r="W243" i="3"/>
  <c r="U243" i="3"/>
  <c r="T243" i="3"/>
  <c r="S243" i="3"/>
  <c r="Q243" i="3"/>
  <c r="P243" i="3"/>
  <c r="O243" i="3"/>
  <c r="M243" i="3"/>
  <c r="L243" i="3"/>
  <c r="K243" i="3"/>
  <c r="Y242" i="3"/>
  <c r="X242" i="3"/>
  <c r="W242" i="3"/>
  <c r="U242" i="3"/>
  <c r="T242" i="3"/>
  <c r="S242" i="3"/>
  <c r="Q242" i="3"/>
  <c r="P242" i="3"/>
  <c r="O242" i="3"/>
  <c r="M242" i="3"/>
  <c r="L242" i="3"/>
  <c r="K242" i="3"/>
  <c r="Y241" i="3"/>
  <c r="Y266" i="3" s="1"/>
  <c r="O15" i="4" s="1"/>
  <c r="X241" i="3"/>
  <c r="X266" i="3" s="1"/>
  <c r="N15" i="4" s="1"/>
  <c r="W241" i="3"/>
  <c r="W266" i="3" s="1"/>
  <c r="M15" i="4" s="1"/>
  <c r="U241" i="3"/>
  <c r="T241" i="3"/>
  <c r="T266" i="3" s="1"/>
  <c r="K15" i="4" s="1"/>
  <c r="S241" i="3"/>
  <c r="Q241" i="3"/>
  <c r="Q266" i="3" s="1"/>
  <c r="I15" i="4" s="1"/>
  <c r="P241" i="3"/>
  <c r="P266" i="3" s="1"/>
  <c r="H15" i="4" s="1"/>
  <c r="O241" i="3"/>
  <c r="O266" i="3" s="1"/>
  <c r="G15" i="4" s="1"/>
  <c r="M241" i="3"/>
  <c r="M266" i="3" s="1"/>
  <c r="F15" i="4" s="1"/>
  <c r="L241" i="3"/>
  <c r="L266" i="3" s="1"/>
  <c r="E15" i="4" s="1"/>
  <c r="K241" i="3"/>
  <c r="K266" i="3" s="1"/>
  <c r="D15" i="4" s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43" i="1"/>
  <c r="S243" i="1" s="1"/>
  <c r="V243" i="1" s="1"/>
  <c r="O243" i="1"/>
  <c r="R243" i="1" s="1"/>
  <c r="U243" i="1" s="1"/>
  <c r="N243" i="1"/>
  <c r="Q243" i="1" s="1"/>
  <c r="T243" i="1" s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Y238" i="3"/>
  <c r="X238" i="3"/>
  <c r="W238" i="3"/>
  <c r="U238" i="3"/>
  <c r="T238" i="3"/>
  <c r="S238" i="3"/>
  <c r="Q238" i="3"/>
  <c r="P238" i="3"/>
  <c r="O238" i="3"/>
  <c r="M238" i="3"/>
  <c r="L238" i="3"/>
  <c r="K238" i="3"/>
  <c r="Y236" i="3"/>
  <c r="X236" i="3"/>
  <c r="W236" i="3"/>
  <c r="U236" i="3"/>
  <c r="T236" i="3"/>
  <c r="S236" i="3"/>
  <c r="Q236" i="3"/>
  <c r="P236" i="3"/>
  <c r="O236" i="3"/>
  <c r="M236" i="3"/>
  <c r="L236" i="3"/>
  <c r="K236" i="3"/>
  <c r="Y235" i="3"/>
  <c r="X235" i="3"/>
  <c r="W235" i="3"/>
  <c r="U235" i="3"/>
  <c r="T235" i="3"/>
  <c r="S235" i="3"/>
  <c r="Q235" i="3"/>
  <c r="P235" i="3"/>
  <c r="O235" i="3"/>
  <c r="M235" i="3"/>
  <c r="L235" i="3"/>
  <c r="K235" i="3"/>
  <c r="Y234" i="3"/>
  <c r="X234" i="3"/>
  <c r="W234" i="3"/>
  <c r="U234" i="3"/>
  <c r="T234" i="3"/>
  <c r="S234" i="3"/>
  <c r="Q234" i="3"/>
  <c r="P234" i="3"/>
  <c r="O234" i="3"/>
  <c r="M234" i="3"/>
  <c r="L234" i="3"/>
  <c r="K234" i="3"/>
  <c r="Y233" i="3"/>
  <c r="X233" i="3"/>
  <c r="W233" i="3"/>
  <c r="U233" i="3"/>
  <c r="T233" i="3"/>
  <c r="S233" i="3"/>
  <c r="Q233" i="3"/>
  <c r="P233" i="3"/>
  <c r="O233" i="3"/>
  <c r="M233" i="3"/>
  <c r="L233" i="3"/>
  <c r="K233" i="3"/>
  <c r="Y232" i="3"/>
  <c r="X232" i="3"/>
  <c r="W232" i="3"/>
  <c r="U232" i="3"/>
  <c r="T232" i="3"/>
  <c r="S232" i="3"/>
  <c r="Q232" i="3"/>
  <c r="P232" i="3"/>
  <c r="O232" i="3"/>
  <c r="M232" i="3"/>
  <c r="L232" i="3"/>
  <c r="K232" i="3"/>
  <c r="Y231" i="3"/>
  <c r="X231" i="3"/>
  <c r="W231" i="3"/>
  <c r="U231" i="3"/>
  <c r="T231" i="3"/>
  <c r="S231" i="3"/>
  <c r="Q231" i="3"/>
  <c r="P231" i="3"/>
  <c r="O231" i="3"/>
  <c r="M231" i="3"/>
  <c r="L231" i="3"/>
  <c r="K231" i="3"/>
  <c r="Y230" i="3"/>
  <c r="X230" i="3"/>
  <c r="W230" i="3"/>
  <c r="U230" i="3"/>
  <c r="T230" i="3"/>
  <c r="S230" i="3"/>
  <c r="Q230" i="3"/>
  <c r="P230" i="3"/>
  <c r="O230" i="3"/>
  <c r="M230" i="3"/>
  <c r="L230" i="3"/>
  <c r="K230" i="3"/>
  <c r="Y229" i="3"/>
  <c r="X229" i="3"/>
  <c r="W229" i="3"/>
  <c r="U229" i="3"/>
  <c r="T229" i="3"/>
  <c r="S229" i="3"/>
  <c r="Q229" i="3"/>
  <c r="P229" i="3"/>
  <c r="O229" i="3"/>
  <c r="M229" i="3"/>
  <c r="L229" i="3"/>
  <c r="K229" i="3"/>
  <c r="Y228" i="3"/>
  <c r="X228" i="3"/>
  <c r="W228" i="3"/>
  <c r="U228" i="3"/>
  <c r="T228" i="3"/>
  <c r="S228" i="3"/>
  <c r="Q228" i="3"/>
  <c r="P228" i="3"/>
  <c r="O228" i="3"/>
  <c r="M228" i="3"/>
  <c r="L228" i="3"/>
  <c r="K228" i="3"/>
  <c r="Y227" i="3"/>
  <c r="X227" i="3"/>
  <c r="W227" i="3"/>
  <c r="U227" i="3"/>
  <c r="T227" i="3"/>
  <c r="S227" i="3"/>
  <c r="Q227" i="3"/>
  <c r="P227" i="3"/>
  <c r="O227" i="3"/>
  <c r="M227" i="3"/>
  <c r="L227" i="3"/>
  <c r="K227" i="3"/>
  <c r="Y226" i="3"/>
  <c r="X226" i="3"/>
  <c r="W226" i="3"/>
  <c r="U226" i="3"/>
  <c r="T226" i="3"/>
  <c r="S226" i="3"/>
  <c r="Q226" i="3"/>
  <c r="P226" i="3"/>
  <c r="O226" i="3"/>
  <c r="M226" i="3"/>
  <c r="L226" i="3"/>
  <c r="K226" i="3"/>
  <c r="Y225" i="3"/>
  <c r="X225" i="3"/>
  <c r="W225" i="3"/>
  <c r="U225" i="3"/>
  <c r="T225" i="3"/>
  <c r="S225" i="3"/>
  <c r="Q225" i="3"/>
  <c r="P225" i="3"/>
  <c r="O225" i="3"/>
  <c r="M225" i="3"/>
  <c r="L225" i="3"/>
  <c r="K225" i="3"/>
  <c r="Y224" i="3"/>
  <c r="X224" i="3"/>
  <c r="W224" i="3"/>
  <c r="W239" i="3" s="1"/>
  <c r="M14" i="4" s="1"/>
  <c r="U224" i="3"/>
  <c r="U239" i="3" s="1"/>
  <c r="L14" i="4" s="1"/>
  <c r="T224" i="3"/>
  <c r="T239" i="3" s="1"/>
  <c r="K14" i="4" s="1"/>
  <c r="S224" i="3"/>
  <c r="S239" i="3" s="1"/>
  <c r="J14" i="4" s="1"/>
  <c r="Q224" i="3"/>
  <c r="Q239" i="3" s="1"/>
  <c r="I14" i="4" s="1"/>
  <c r="P224" i="3"/>
  <c r="P239" i="3" s="1"/>
  <c r="H14" i="4" s="1"/>
  <c r="O224" i="3"/>
  <c r="O239" i="3" s="1"/>
  <c r="G14" i="4" s="1"/>
  <c r="M224" i="3"/>
  <c r="M239" i="3" s="1"/>
  <c r="F14" i="4" s="1"/>
  <c r="L224" i="3"/>
  <c r="L239" i="3" s="1"/>
  <c r="E14" i="4" s="1"/>
  <c r="K224" i="3"/>
  <c r="K239" i="3" s="1"/>
  <c r="D14" i="4" s="1"/>
  <c r="P216" i="1"/>
  <c r="S216" i="1" s="1"/>
  <c r="V216" i="1" s="1"/>
  <c r="O216" i="1"/>
  <c r="R216" i="1" s="1"/>
  <c r="U216" i="1" s="1"/>
  <c r="N216" i="1"/>
  <c r="Q216" i="1" s="1"/>
  <c r="T216" i="1" s="1"/>
  <c r="P215" i="1"/>
  <c r="S215" i="1" s="1"/>
  <c r="O215" i="1"/>
  <c r="R215" i="1" s="1"/>
  <c r="N215" i="1"/>
  <c r="Q215" i="1" s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Y205" i="3"/>
  <c r="X205" i="3"/>
  <c r="W205" i="3"/>
  <c r="U205" i="3"/>
  <c r="T205" i="3"/>
  <c r="S205" i="3"/>
  <c r="Q205" i="3"/>
  <c r="P205" i="3"/>
  <c r="O205" i="3"/>
  <c r="M205" i="3"/>
  <c r="L205" i="3"/>
  <c r="K205" i="3"/>
  <c r="Y218" i="3"/>
  <c r="X218" i="3"/>
  <c r="W218" i="3"/>
  <c r="U218" i="3"/>
  <c r="T218" i="3"/>
  <c r="S218" i="3"/>
  <c r="Q218" i="3"/>
  <c r="P218" i="3"/>
  <c r="O218" i="3"/>
  <c r="M218" i="3"/>
  <c r="L218" i="3"/>
  <c r="K218" i="3"/>
  <c r="Y220" i="3"/>
  <c r="X220" i="3"/>
  <c r="W220" i="3"/>
  <c r="U220" i="3"/>
  <c r="T220" i="3"/>
  <c r="S220" i="3"/>
  <c r="Q220" i="3"/>
  <c r="P220" i="3"/>
  <c r="O220" i="3"/>
  <c r="M220" i="3"/>
  <c r="L220" i="3"/>
  <c r="K220" i="3"/>
  <c r="Y219" i="3"/>
  <c r="X219" i="3"/>
  <c r="W219" i="3"/>
  <c r="U219" i="3"/>
  <c r="T219" i="3"/>
  <c r="S219" i="3"/>
  <c r="Q219" i="3"/>
  <c r="P219" i="3"/>
  <c r="O219" i="3"/>
  <c r="M219" i="3"/>
  <c r="L219" i="3"/>
  <c r="K219" i="3"/>
  <c r="Y217" i="3"/>
  <c r="X217" i="3"/>
  <c r="W217" i="3"/>
  <c r="U217" i="3"/>
  <c r="T217" i="3"/>
  <c r="S217" i="3"/>
  <c r="Q217" i="3"/>
  <c r="P217" i="3"/>
  <c r="O217" i="3"/>
  <c r="M217" i="3"/>
  <c r="L217" i="3"/>
  <c r="K217" i="3"/>
  <c r="Y216" i="3"/>
  <c r="X216" i="3"/>
  <c r="W216" i="3"/>
  <c r="U216" i="3"/>
  <c r="T216" i="3"/>
  <c r="S216" i="3"/>
  <c r="Q216" i="3"/>
  <c r="P216" i="3"/>
  <c r="O216" i="3"/>
  <c r="M216" i="3"/>
  <c r="L216" i="3"/>
  <c r="K216" i="3"/>
  <c r="Y215" i="3"/>
  <c r="X215" i="3"/>
  <c r="W215" i="3"/>
  <c r="U215" i="3"/>
  <c r="T215" i="3"/>
  <c r="S215" i="3"/>
  <c r="Q215" i="3"/>
  <c r="P215" i="3"/>
  <c r="O215" i="3"/>
  <c r="M215" i="3"/>
  <c r="L215" i="3"/>
  <c r="K215" i="3"/>
  <c r="Y214" i="3"/>
  <c r="X214" i="3"/>
  <c r="W214" i="3"/>
  <c r="U214" i="3"/>
  <c r="T214" i="3"/>
  <c r="S214" i="3"/>
  <c r="Q214" i="3"/>
  <c r="P214" i="3"/>
  <c r="O214" i="3"/>
  <c r="M214" i="3"/>
  <c r="L214" i="3"/>
  <c r="K214" i="3"/>
  <c r="Y213" i="3"/>
  <c r="X213" i="3"/>
  <c r="W213" i="3"/>
  <c r="U213" i="3"/>
  <c r="T213" i="3"/>
  <c r="S213" i="3"/>
  <c r="Q213" i="3"/>
  <c r="P213" i="3"/>
  <c r="O213" i="3"/>
  <c r="M213" i="3"/>
  <c r="L213" i="3"/>
  <c r="K213" i="3"/>
  <c r="Y212" i="3"/>
  <c r="X212" i="3"/>
  <c r="W212" i="3"/>
  <c r="U212" i="3"/>
  <c r="T212" i="3"/>
  <c r="S212" i="3"/>
  <c r="Q212" i="3"/>
  <c r="P212" i="3"/>
  <c r="O212" i="3"/>
  <c r="M212" i="3"/>
  <c r="L212" i="3"/>
  <c r="K212" i="3"/>
  <c r="Y211" i="3"/>
  <c r="X211" i="3"/>
  <c r="W211" i="3"/>
  <c r="U211" i="3"/>
  <c r="T211" i="3"/>
  <c r="S211" i="3"/>
  <c r="Q211" i="3"/>
  <c r="P211" i="3"/>
  <c r="O211" i="3"/>
  <c r="M211" i="3"/>
  <c r="L211" i="3"/>
  <c r="K211" i="3"/>
  <c r="Y210" i="3"/>
  <c r="X210" i="3"/>
  <c r="W210" i="3"/>
  <c r="U210" i="3"/>
  <c r="T210" i="3"/>
  <c r="S210" i="3"/>
  <c r="Q210" i="3"/>
  <c r="P210" i="3"/>
  <c r="O210" i="3"/>
  <c r="M210" i="3"/>
  <c r="L210" i="3"/>
  <c r="K210" i="3"/>
  <c r="Y209" i="3"/>
  <c r="X209" i="3"/>
  <c r="W209" i="3"/>
  <c r="U209" i="3"/>
  <c r="T209" i="3"/>
  <c r="S209" i="3"/>
  <c r="Q209" i="3"/>
  <c r="P209" i="3"/>
  <c r="O209" i="3"/>
  <c r="M209" i="3"/>
  <c r="L209" i="3"/>
  <c r="K209" i="3"/>
  <c r="Y208" i="3"/>
  <c r="X208" i="3"/>
  <c r="W208" i="3"/>
  <c r="U208" i="3"/>
  <c r="T208" i="3"/>
  <c r="S208" i="3"/>
  <c r="Q208" i="3"/>
  <c r="P208" i="3"/>
  <c r="O208" i="3"/>
  <c r="M208" i="3"/>
  <c r="L208" i="3"/>
  <c r="K208" i="3"/>
  <c r="Y207" i="3"/>
  <c r="X207" i="3"/>
  <c r="W207" i="3"/>
  <c r="U207" i="3"/>
  <c r="T207" i="3"/>
  <c r="S207" i="3"/>
  <c r="Q207" i="3"/>
  <c r="P207" i="3"/>
  <c r="O207" i="3"/>
  <c r="M207" i="3"/>
  <c r="L207" i="3"/>
  <c r="K207" i="3"/>
  <c r="Y206" i="3"/>
  <c r="X206" i="3"/>
  <c r="W206" i="3"/>
  <c r="U206" i="3"/>
  <c r="T206" i="3"/>
  <c r="S206" i="3"/>
  <c r="Q206" i="3"/>
  <c r="P206" i="3"/>
  <c r="O206" i="3"/>
  <c r="M206" i="3"/>
  <c r="L206" i="3"/>
  <c r="K206" i="3"/>
  <c r="Y204" i="3"/>
  <c r="X204" i="3"/>
  <c r="W204" i="3"/>
  <c r="U204" i="3"/>
  <c r="T204" i="3"/>
  <c r="S204" i="3"/>
  <c r="Q204" i="3"/>
  <c r="P204" i="3"/>
  <c r="O204" i="3"/>
  <c r="M204" i="3"/>
  <c r="L204" i="3"/>
  <c r="K204" i="3"/>
  <c r="Y203" i="3"/>
  <c r="X203" i="3"/>
  <c r="W203" i="3"/>
  <c r="U203" i="3"/>
  <c r="T203" i="3"/>
  <c r="S203" i="3"/>
  <c r="Q203" i="3"/>
  <c r="P203" i="3"/>
  <c r="O203" i="3"/>
  <c r="M203" i="3"/>
  <c r="L203" i="3"/>
  <c r="K203" i="3"/>
  <c r="Y202" i="3"/>
  <c r="X202" i="3"/>
  <c r="W202" i="3"/>
  <c r="U202" i="3"/>
  <c r="T202" i="3"/>
  <c r="S202" i="3"/>
  <c r="Q202" i="3"/>
  <c r="P202" i="3"/>
  <c r="O202" i="3"/>
  <c r="M202" i="3"/>
  <c r="L202" i="3"/>
  <c r="K202" i="3"/>
  <c r="Y201" i="3"/>
  <c r="X201" i="3"/>
  <c r="W201" i="3"/>
  <c r="U201" i="3"/>
  <c r="T201" i="3"/>
  <c r="S201" i="3"/>
  <c r="Q201" i="3"/>
  <c r="P201" i="3"/>
  <c r="O201" i="3"/>
  <c r="M201" i="3"/>
  <c r="L201" i="3"/>
  <c r="K201" i="3"/>
  <c r="Y200" i="3"/>
  <c r="Y221" i="3" s="1"/>
  <c r="O13" i="4" s="1"/>
  <c r="X200" i="3"/>
  <c r="X221" i="3" s="1"/>
  <c r="N13" i="4" s="1"/>
  <c r="W200" i="3"/>
  <c r="W221" i="3" s="1"/>
  <c r="M13" i="4" s="1"/>
  <c r="U200" i="3"/>
  <c r="U221" i="3" s="1"/>
  <c r="L13" i="4" s="1"/>
  <c r="T200" i="3"/>
  <c r="T221" i="3" s="1"/>
  <c r="K13" i="4" s="1"/>
  <c r="S200" i="3"/>
  <c r="S221" i="3" s="1"/>
  <c r="J13" i="4" s="1"/>
  <c r="Q200" i="3"/>
  <c r="Q221" i="3" s="1"/>
  <c r="I13" i="4" s="1"/>
  <c r="P200" i="3"/>
  <c r="P221" i="3" s="1"/>
  <c r="H13" i="4" s="1"/>
  <c r="O200" i="3"/>
  <c r="O221" i="3" s="1"/>
  <c r="G13" i="4" s="1"/>
  <c r="M200" i="3"/>
  <c r="L200" i="3"/>
  <c r="L221" i="3" s="1"/>
  <c r="E13" i="4" s="1"/>
  <c r="K200" i="3"/>
  <c r="K221" i="3" s="1"/>
  <c r="D13" i="4" s="1"/>
  <c r="P196" i="1"/>
  <c r="S196" i="1" s="1"/>
  <c r="V196" i="1" s="1"/>
  <c r="O196" i="1"/>
  <c r="R196" i="1" s="1"/>
  <c r="U196" i="1" s="1"/>
  <c r="N196" i="1"/>
  <c r="Q196" i="1" s="1"/>
  <c r="T196" i="1" s="1"/>
  <c r="P198" i="1"/>
  <c r="S198" i="1" s="1"/>
  <c r="V198" i="1" s="1"/>
  <c r="O198" i="1"/>
  <c r="R198" i="1" s="1"/>
  <c r="U198" i="1" s="1"/>
  <c r="N198" i="1"/>
  <c r="Q198" i="1" s="1"/>
  <c r="T198" i="1" s="1"/>
  <c r="P197" i="1"/>
  <c r="S197" i="1" s="1"/>
  <c r="V197" i="1" s="1"/>
  <c r="O197" i="1"/>
  <c r="R197" i="1" s="1"/>
  <c r="U197" i="1" s="1"/>
  <c r="N197" i="1"/>
  <c r="Q197" i="1" s="1"/>
  <c r="T197" i="1" s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Y196" i="3"/>
  <c r="X196" i="3"/>
  <c r="W196" i="3"/>
  <c r="U196" i="3"/>
  <c r="T196" i="3"/>
  <c r="S196" i="3"/>
  <c r="Q196" i="3"/>
  <c r="P196" i="3"/>
  <c r="O196" i="3"/>
  <c r="M196" i="3"/>
  <c r="L196" i="3"/>
  <c r="K196" i="3"/>
  <c r="Y195" i="3"/>
  <c r="X195" i="3"/>
  <c r="W195" i="3"/>
  <c r="U195" i="3"/>
  <c r="T195" i="3"/>
  <c r="S195" i="3"/>
  <c r="Q195" i="3"/>
  <c r="P195" i="3"/>
  <c r="O195" i="3"/>
  <c r="M195" i="3"/>
  <c r="L195" i="3"/>
  <c r="K195" i="3"/>
  <c r="Y194" i="3"/>
  <c r="X194" i="3"/>
  <c r="W194" i="3"/>
  <c r="U194" i="3"/>
  <c r="T194" i="3"/>
  <c r="S194" i="3"/>
  <c r="Q194" i="3"/>
  <c r="P194" i="3"/>
  <c r="O194" i="3"/>
  <c r="M194" i="3"/>
  <c r="L194" i="3"/>
  <c r="K194" i="3"/>
  <c r="Y193" i="3"/>
  <c r="X193" i="3"/>
  <c r="W193" i="3"/>
  <c r="U193" i="3"/>
  <c r="T193" i="3"/>
  <c r="S193" i="3"/>
  <c r="Q193" i="3"/>
  <c r="P193" i="3"/>
  <c r="O193" i="3"/>
  <c r="M193" i="3"/>
  <c r="L193" i="3"/>
  <c r="K193" i="3"/>
  <c r="Y197" i="3"/>
  <c r="X197" i="3"/>
  <c r="W197" i="3"/>
  <c r="U197" i="3"/>
  <c r="T197" i="3"/>
  <c r="S197" i="3"/>
  <c r="Q197" i="3"/>
  <c r="P197" i="3"/>
  <c r="O197" i="3"/>
  <c r="M197" i="3"/>
  <c r="L197" i="3"/>
  <c r="K197" i="3"/>
  <c r="Y192" i="3"/>
  <c r="X192" i="3"/>
  <c r="W192" i="3"/>
  <c r="U192" i="3"/>
  <c r="T192" i="3"/>
  <c r="S192" i="3"/>
  <c r="Q192" i="3"/>
  <c r="P192" i="3"/>
  <c r="O192" i="3"/>
  <c r="M192" i="3"/>
  <c r="L192" i="3"/>
  <c r="K192" i="3"/>
  <c r="Y191" i="3"/>
  <c r="X191" i="3"/>
  <c r="W191" i="3"/>
  <c r="U191" i="3"/>
  <c r="T191" i="3"/>
  <c r="S191" i="3"/>
  <c r="Q191" i="3"/>
  <c r="P191" i="3"/>
  <c r="O191" i="3"/>
  <c r="M191" i="3"/>
  <c r="L191" i="3"/>
  <c r="K191" i="3"/>
  <c r="Y190" i="3"/>
  <c r="X190" i="3"/>
  <c r="W190" i="3"/>
  <c r="U190" i="3"/>
  <c r="T190" i="3"/>
  <c r="S190" i="3"/>
  <c r="Q190" i="3"/>
  <c r="P190" i="3"/>
  <c r="O190" i="3"/>
  <c r="M190" i="3"/>
  <c r="L190" i="3"/>
  <c r="K190" i="3"/>
  <c r="Y189" i="3"/>
  <c r="X189" i="3"/>
  <c r="W189" i="3"/>
  <c r="U189" i="3"/>
  <c r="T189" i="3"/>
  <c r="S189" i="3"/>
  <c r="Q189" i="3"/>
  <c r="P189" i="3"/>
  <c r="O189" i="3"/>
  <c r="M189" i="3"/>
  <c r="L189" i="3"/>
  <c r="K189" i="3"/>
  <c r="Y188" i="3"/>
  <c r="X188" i="3"/>
  <c r="W188" i="3"/>
  <c r="U188" i="3"/>
  <c r="T188" i="3"/>
  <c r="S188" i="3"/>
  <c r="Q188" i="3"/>
  <c r="P188" i="3"/>
  <c r="O188" i="3"/>
  <c r="M188" i="3"/>
  <c r="L188" i="3"/>
  <c r="K188" i="3"/>
  <c r="Y187" i="3"/>
  <c r="X187" i="3"/>
  <c r="W187" i="3"/>
  <c r="U187" i="3"/>
  <c r="T187" i="3"/>
  <c r="S187" i="3"/>
  <c r="Q187" i="3"/>
  <c r="P187" i="3"/>
  <c r="O187" i="3"/>
  <c r="M187" i="3"/>
  <c r="L187" i="3"/>
  <c r="K187" i="3"/>
  <c r="Y186" i="3"/>
  <c r="X186" i="3"/>
  <c r="W186" i="3"/>
  <c r="U186" i="3"/>
  <c r="T186" i="3"/>
  <c r="S186" i="3"/>
  <c r="Q186" i="3"/>
  <c r="P186" i="3"/>
  <c r="O186" i="3"/>
  <c r="M186" i="3"/>
  <c r="L186" i="3"/>
  <c r="K186" i="3"/>
  <c r="Y185" i="3"/>
  <c r="X185" i="3"/>
  <c r="W185" i="3"/>
  <c r="U185" i="3"/>
  <c r="T185" i="3"/>
  <c r="S185" i="3"/>
  <c r="Q185" i="3"/>
  <c r="P185" i="3"/>
  <c r="O185" i="3"/>
  <c r="M185" i="3"/>
  <c r="L185" i="3"/>
  <c r="K185" i="3"/>
  <c r="Y184" i="3"/>
  <c r="X184" i="3"/>
  <c r="W184" i="3"/>
  <c r="U184" i="3"/>
  <c r="T184" i="3"/>
  <c r="S184" i="3"/>
  <c r="Q184" i="3"/>
  <c r="P184" i="3"/>
  <c r="O184" i="3"/>
  <c r="M184" i="3"/>
  <c r="L184" i="3"/>
  <c r="K184" i="3"/>
  <c r="Y183" i="3"/>
  <c r="X183" i="3"/>
  <c r="W183" i="3"/>
  <c r="U183" i="3"/>
  <c r="T183" i="3"/>
  <c r="S183" i="3"/>
  <c r="Q183" i="3"/>
  <c r="P183" i="3"/>
  <c r="O183" i="3"/>
  <c r="M183" i="3"/>
  <c r="L183" i="3"/>
  <c r="K183" i="3"/>
  <c r="Y182" i="3"/>
  <c r="Y198" i="3" s="1"/>
  <c r="O12" i="4" s="1"/>
  <c r="X182" i="3"/>
  <c r="X198" i="3" s="1"/>
  <c r="N12" i="4" s="1"/>
  <c r="W182" i="3"/>
  <c r="W198" i="3" s="1"/>
  <c r="M12" i="4" s="1"/>
  <c r="U182" i="3"/>
  <c r="U198" i="3" s="1"/>
  <c r="L12" i="4" s="1"/>
  <c r="T182" i="3"/>
  <c r="T198" i="3" s="1"/>
  <c r="K12" i="4" s="1"/>
  <c r="S182" i="3"/>
  <c r="S198" i="3" s="1"/>
  <c r="J12" i="4" s="1"/>
  <c r="Q182" i="3"/>
  <c r="Q198" i="3" s="1"/>
  <c r="I12" i="4" s="1"/>
  <c r="P182" i="3"/>
  <c r="P198" i="3" s="1"/>
  <c r="H12" i="4" s="1"/>
  <c r="O182" i="3"/>
  <c r="O198" i="3" s="1"/>
  <c r="G12" i="4" s="1"/>
  <c r="M182" i="3"/>
  <c r="M198" i="3" s="1"/>
  <c r="F12" i="4" s="1"/>
  <c r="L182" i="3"/>
  <c r="L198" i="3" s="1"/>
  <c r="E12" i="4" s="1"/>
  <c r="K182" i="3"/>
  <c r="K198" i="3" s="1"/>
  <c r="D12" i="4" s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S177" i="1" s="1"/>
  <c r="V177" i="1" s="1"/>
  <c r="O177" i="1"/>
  <c r="R177" i="1" s="1"/>
  <c r="U177" i="1" s="1"/>
  <c r="N177" i="1"/>
  <c r="Q177" i="1" s="1"/>
  <c r="T177" i="1" s="1"/>
  <c r="P182" i="1"/>
  <c r="S182" i="1" s="1"/>
  <c r="V182" i="1" s="1"/>
  <c r="O182" i="1"/>
  <c r="R182" i="1" s="1"/>
  <c r="U182" i="1" s="1"/>
  <c r="N182" i="1"/>
  <c r="Q182" i="1" s="1"/>
  <c r="T182" i="1" s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Y179" i="3"/>
  <c r="X179" i="3"/>
  <c r="W179" i="3"/>
  <c r="U179" i="3"/>
  <c r="T179" i="3"/>
  <c r="S179" i="3"/>
  <c r="Q179" i="3"/>
  <c r="P179" i="3"/>
  <c r="O179" i="3"/>
  <c r="M179" i="3"/>
  <c r="L179" i="3"/>
  <c r="K179" i="3"/>
  <c r="Y178" i="3"/>
  <c r="X178" i="3"/>
  <c r="W178" i="3"/>
  <c r="U178" i="3"/>
  <c r="T178" i="3"/>
  <c r="S178" i="3"/>
  <c r="Q178" i="3"/>
  <c r="P178" i="3"/>
  <c r="O178" i="3"/>
  <c r="M178" i="3"/>
  <c r="L178" i="3"/>
  <c r="K178" i="3"/>
  <c r="Y177" i="3"/>
  <c r="X177" i="3"/>
  <c r="W177" i="3"/>
  <c r="U177" i="3"/>
  <c r="T177" i="3"/>
  <c r="S177" i="3"/>
  <c r="Q177" i="3"/>
  <c r="P177" i="3"/>
  <c r="O177" i="3"/>
  <c r="M177" i="3"/>
  <c r="L177" i="3"/>
  <c r="K177" i="3"/>
  <c r="Y176" i="3"/>
  <c r="X176" i="3"/>
  <c r="W176" i="3"/>
  <c r="U176" i="3"/>
  <c r="T176" i="3"/>
  <c r="S176" i="3"/>
  <c r="Q176" i="3"/>
  <c r="P176" i="3"/>
  <c r="O176" i="3"/>
  <c r="M176" i="3"/>
  <c r="L176" i="3"/>
  <c r="K176" i="3"/>
  <c r="Y175" i="3"/>
  <c r="X175" i="3"/>
  <c r="W175" i="3"/>
  <c r="U175" i="3"/>
  <c r="T175" i="3"/>
  <c r="S175" i="3"/>
  <c r="Q175" i="3"/>
  <c r="P175" i="3"/>
  <c r="O175" i="3"/>
  <c r="M175" i="3"/>
  <c r="L175" i="3"/>
  <c r="K175" i="3"/>
  <c r="Y174" i="3"/>
  <c r="X174" i="3"/>
  <c r="W174" i="3"/>
  <c r="U174" i="3"/>
  <c r="T174" i="3"/>
  <c r="S174" i="3"/>
  <c r="Q174" i="3"/>
  <c r="P174" i="3"/>
  <c r="O174" i="3"/>
  <c r="M174" i="3"/>
  <c r="L174" i="3"/>
  <c r="K174" i="3"/>
  <c r="Y173" i="3"/>
  <c r="X173" i="3"/>
  <c r="W173" i="3"/>
  <c r="U173" i="3"/>
  <c r="T173" i="3"/>
  <c r="S173" i="3"/>
  <c r="Q173" i="3"/>
  <c r="P173" i="3"/>
  <c r="O173" i="3"/>
  <c r="M173" i="3"/>
  <c r="L173" i="3"/>
  <c r="K173" i="3"/>
  <c r="Y172" i="3"/>
  <c r="X172" i="3"/>
  <c r="W172" i="3"/>
  <c r="U172" i="3"/>
  <c r="T172" i="3"/>
  <c r="S172" i="3"/>
  <c r="Q172" i="3"/>
  <c r="P172" i="3"/>
  <c r="O172" i="3"/>
  <c r="M172" i="3"/>
  <c r="L172" i="3"/>
  <c r="K172" i="3"/>
  <c r="Y171" i="3"/>
  <c r="X171" i="3"/>
  <c r="W171" i="3"/>
  <c r="U171" i="3"/>
  <c r="T171" i="3"/>
  <c r="S171" i="3"/>
  <c r="Q171" i="3"/>
  <c r="P171" i="3"/>
  <c r="O171" i="3"/>
  <c r="M171" i="3"/>
  <c r="L171" i="3"/>
  <c r="K171" i="3"/>
  <c r="Y170" i="3"/>
  <c r="X170" i="3"/>
  <c r="W170" i="3"/>
  <c r="U170" i="3"/>
  <c r="T170" i="3"/>
  <c r="S170" i="3"/>
  <c r="Q170" i="3"/>
  <c r="P170" i="3"/>
  <c r="O170" i="3"/>
  <c r="M170" i="3"/>
  <c r="L170" i="3"/>
  <c r="K170" i="3"/>
  <c r="Y169" i="3"/>
  <c r="X169" i="3"/>
  <c r="W169" i="3"/>
  <c r="U169" i="3"/>
  <c r="T169" i="3"/>
  <c r="S169" i="3"/>
  <c r="Q169" i="3"/>
  <c r="P169" i="3"/>
  <c r="O169" i="3"/>
  <c r="M169" i="3"/>
  <c r="L169" i="3"/>
  <c r="K169" i="3"/>
  <c r="Y168" i="3"/>
  <c r="X168" i="3"/>
  <c r="W168" i="3"/>
  <c r="U168" i="3"/>
  <c r="T168" i="3"/>
  <c r="S168" i="3"/>
  <c r="Q168" i="3"/>
  <c r="P168" i="3"/>
  <c r="O168" i="3"/>
  <c r="M168" i="3"/>
  <c r="L168" i="3"/>
  <c r="K168" i="3"/>
  <c r="Y167" i="3"/>
  <c r="X167" i="3"/>
  <c r="W167" i="3"/>
  <c r="U167" i="3"/>
  <c r="T167" i="3"/>
  <c r="S167" i="3"/>
  <c r="Q167" i="3"/>
  <c r="P167" i="3"/>
  <c r="O167" i="3"/>
  <c r="M167" i="3"/>
  <c r="L167" i="3"/>
  <c r="K167" i="3"/>
  <c r="Y166" i="3"/>
  <c r="X166" i="3"/>
  <c r="W166" i="3"/>
  <c r="U166" i="3"/>
  <c r="T166" i="3"/>
  <c r="S166" i="3"/>
  <c r="Q166" i="3"/>
  <c r="P166" i="3"/>
  <c r="O166" i="3"/>
  <c r="M166" i="3"/>
  <c r="L166" i="3"/>
  <c r="K166" i="3"/>
  <c r="Y165" i="3"/>
  <c r="X165" i="3"/>
  <c r="W165" i="3"/>
  <c r="U165" i="3"/>
  <c r="T165" i="3"/>
  <c r="S165" i="3"/>
  <c r="Q165" i="3"/>
  <c r="P165" i="3"/>
  <c r="O165" i="3"/>
  <c r="M165" i="3"/>
  <c r="L165" i="3"/>
  <c r="K165" i="3"/>
  <c r="Y164" i="3"/>
  <c r="X164" i="3"/>
  <c r="W164" i="3"/>
  <c r="U164" i="3"/>
  <c r="T164" i="3"/>
  <c r="S164" i="3"/>
  <c r="Q164" i="3"/>
  <c r="P164" i="3"/>
  <c r="O164" i="3"/>
  <c r="M164" i="3"/>
  <c r="L164" i="3"/>
  <c r="K164" i="3"/>
  <c r="Y163" i="3"/>
  <c r="X163" i="3"/>
  <c r="W163" i="3"/>
  <c r="U163" i="3"/>
  <c r="T163" i="3"/>
  <c r="S163" i="3"/>
  <c r="Q163" i="3"/>
  <c r="P163" i="3"/>
  <c r="O163" i="3"/>
  <c r="M163" i="3"/>
  <c r="L163" i="3"/>
  <c r="K163" i="3"/>
  <c r="Y162" i="3"/>
  <c r="X162" i="3"/>
  <c r="W162" i="3"/>
  <c r="U162" i="3"/>
  <c r="T162" i="3"/>
  <c r="S162" i="3"/>
  <c r="Q162" i="3"/>
  <c r="P162" i="3"/>
  <c r="O162" i="3"/>
  <c r="M162" i="3"/>
  <c r="L162" i="3"/>
  <c r="K162" i="3"/>
  <c r="Y161" i="3"/>
  <c r="X161" i="3"/>
  <c r="W161" i="3"/>
  <c r="U161" i="3"/>
  <c r="T161" i="3"/>
  <c r="S161" i="3"/>
  <c r="Q161" i="3"/>
  <c r="P161" i="3"/>
  <c r="O161" i="3"/>
  <c r="M161" i="3"/>
  <c r="L161" i="3"/>
  <c r="K161" i="3"/>
  <c r="Y160" i="3"/>
  <c r="X160" i="3"/>
  <c r="W160" i="3"/>
  <c r="U160" i="3"/>
  <c r="T160" i="3"/>
  <c r="S160" i="3"/>
  <c r="Q160" i="3"/>
  <c r="P160" i="3"/>
  <c r="O160" i="3"/>
  <c r="M160" i="3"/>
  <c r="L160" i="3"/>
  <c r="K160" i="3"/>
  <c r="Y159" i="3"/>
  <c r="X159" i="3"/>
  <c r="W159" i="3"/>
  <c r="U159" i="3"/>
  <c r="T159" i="3"/>
  <c r="S159" i="3"/>
  <c r="Q159" i="3"/>
  <c r="P159" i="3"/>
  <c r="O159" i="3"/>
  <c r="M159" i="3"/>
  <c r="L159" i="3"/>
  <c r="K159" i="3"/>
  <c r="Y158" i="3"/>
  <c r="X158" i="3"/>
  <c r="W158" i="3"/>
  <c r="U158" i="3"/>
  <c r="T158" i="3"/>
  <c r="S158" i="3"/>
  <c r="Q158" i="3"/>
  <c r="P158" i="3"/>
  <c r="O158" i="3"/>
  <c r="M158" i="3"/>
  <c r="L158" i="3"/>
  <c r="K158" i="3"/>
  <c r="Y157" i="3"/>
  <c r="X157" i="3"/>
  <c r="W157" i="3"/>
  <c r="U157" i="3"/>
  <c r="T157" i="3"/>
  <c r="S157" i="3"/>
  <c r="Q157" i="3"/>
  <c r="P157" i="3"/>
  <c r="O157" i="3"/>
  <c r="M157" i="3"/>
  <c r="L157" i="3"/>
  <c r="K157" i="3"/>
  <c r="Y156" i="3"/>
  <c r="X156" i="3"/>
  <c r="W156" i="3"/>
  <c r="U156" i="3"/>
  <c r="T156" i="3"/>
  <c r="S156" i="3"/>
  <c r="Q156" i="3"/>
  <c r="P156" i="3"/>
  <c r="O156" i="3"/>
  <c r="M156" i="3"/>
  <c r="L156" i="3"/>
  <c r="K156" i="3"/>
  <c r="Y155" i="3"/>
  <c r="X155" i="3"/>
  <c r="W155" i="3"/>
  <c r="W180" i="3" s="1"/>
  <c r="M11" i="4" s="1"/>
  <c r="U155" i="3"/>
  <c r="U180" i="3" s="1"/>
  <c r="L11" i="4" s="1"/>
  <c r="T155" i="3"/>
  <c r="T180" i="3" s="1"/>
  <c r="K11" i="4" s="1"/>
  <c r="S155" i="3"/>
  <c r="S180" i="3" s="1"/>
  <c r="J11" i="4" s="1"/>
  <c r="Q155" i="3"/>
  <c r="Q180" i="3" s="1"/>
  <c r="I11" i="4" s="1"/>
  <c r="P155" i="3"/>
  <c r="P180" i="3" s="1"/>
  <c r="H11" i="4" s="1"/>
  <c r="O155" i="3"/>
  <c r="O180" i="3" s="1"/>
  <c r="G11" i="4" s="1"/>
  <c r="M155" i="3"/>
  <c r="M180" i="3" s="1"/>
  <c r="F11" i="4" s="1"/>
  <c r="L155" i="3"/>
  <c r="L180" i="3" s="1"/>
  <c r="E11" i="4" s="1"/>
  <c r="K155" i="3"/>
  <c r="K180" i="3" s="1"/>
  <c r="D11" i="4" s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64" i="1"/>
  <c r="S164" i="1" s="1"/>
  <c r="V164" i="1" s="1"/>
  <c r="O164" i="1"/>
  <c r="R164" i="1" s="1"/>
  <c r="U164" i="1" s="1"/>
  <c r="N164" i="1"/>
  <c r="Q164" i="1" s="1"/>
  <c r="T164" i="1" s="1"/>
  <c r="P163" i="1"/>
  <c r="O163" i="1"/>
  <c r="N163" i="1"/>
  <c r="P162" i="1"/>
  <c r="O162" i="1"/>
  <c r="N162" i="1"/>
  <c r="P161" i="1"/>
  <c r="O161" i="1"/>
  <c r="N161" i="1"/>
  <c r="P160" i="1"/>
  <c r="S160" i="1" s="1"/>
  <c r="V160" i="1" s="1"/>
  <c r="O160" i="1"/>
  <c r="R160" i="1" s="1"/>
  <c r="U160" i="1" s="1"/>
  <c r="N160" i="1"/>
  <c r="Q160" i="1" s="1"/>
  <c r="T160" i="1" s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0" i="1"/>
  <c r="S140" i="1" s="1"/>
  <c r="V140" i="1" s="1"/>
  <c r="O140" i="1"/>
  <c r="R140" i="1" s="1"/>
  <c r="U140" i="1" s="1"/>
  <c r="N140" i="1"/>
  <c r="Q140" i="1" s="1"/>
  <c r="T140" i="1" s="1"/>
  <c r="Y152" i="3"/>
  <c r="X152" i="3"/>
  <c r="W152" i="3"/>
  <c r="U152" i="3"/>
  <c r="T152" i="3"/>
  <c r="S152" i="3"/>
  <c r="Q152" i="3"/>
  <c r="P152" i="3"/>
  <c r="O152" i="3"/>
  <c r="M152" i="3"/>
  <c r="L152" i="3"/>
  <c r="K152" i="3"/>
  <c r="Y150" i="3"/>
  <c r="X150" i="3"/>
  <c r="W150" i="3"/>
  <c r="U150" i="3"/>
  <c r="T150" i="3"/>
  <c r="S150" i="3"/>
  <c r="Q150" i="3"/>
  <c r="P150" i="3"/>
  <c r="O150" i="3"/>
  <c r="M150" i="3"/>
  <c r="L150" i="3"/>
  <c r="K150" i="3"/>
  <c r="Y149" i="3"/>
  <c r="X149" i="3"/>
  <c r="W149" i="3"/>
  <c r="U149" i="3"/>
  <c r="T149" i="3"/>
  <c r="S149" i="3"/>
  <c r="Q149" i="3"/>
  <c r="P149" i="3"/>
  <c r="O149" i="3"/>
  <c r="M149" i="3"/>
  <c r="L149" i="3"/>
  <c r="K149" i="3"/>
  <c r="Y148" i="3"/>
  <c r="X148" i="3"/>
  <c r="W148" i="3"/>
  <c r="U148" i="3"/>
  <c r="T148" i="3"/>
  <c r="S148" i="3"/>
  <c r="Q148" i="3"/>
  <c r="P148" i="3"/>
  <c r="O148" i="3"/>
  <c r="M148" i="3"/>
  <c r="L148" i="3"/>
  <c r="K148" i="3"/>
  <c r="Y147" i="3"/>
  <c r="X147" i="3"/>
  <c r="W147" i="3"/>
  <c r="U147" i="3"/>
  <c r="T147" i="3"/>
  <c r="S147" i="3"/>
  <c r="Q147" i="3"/>
  <c r="P147" i="3"/>
  <c r="O147" i="3"/>
  <c r="M147" i="3"/>
  <c r="L147" i="3"/>
  <c r="K147" i="3"/>
  <c r="Y146" i="3"/>
  <c r="X146" i="3"/>
  <c r="W146" i="3"/>
  <c r="U146" i="3"/>
  <c r="T146" i="3"/>
  <c r="S146" i="3"/>
  <c r="Q146" i="3"/>
  <c r="P146" i="3"/>
  <c r="O146" i="3"/>
  <c r="M146" i="3"/>
  <c r="L146" i="3"/>
  <c r="K146" i="3"/>
  <c r="Y145" i="3"/>
  <c r="X145" i="3"/>
  <c r="W145" i="3"/>
  <c r="U145" i="3"/>
  <c r="T145" i="3"/>
  <c r="S145" i="3"/>
  <c r="Q145" i="3"/>
  <c r="P145" i="3"/>
  <c r="O145" i="3"/>
  <c r="M145" i="3"/>
  <c r="L145" i="3"/>
  <c r="K145" i="3"/>
  <c r="Y144" i="3"/>
  <c r="X144" i="3"/>
  <c r="W144" i="3"/>
  <c r="U144" i="3"/>
  <c r="T144" i="3"/>
  <c r="S144" i="3"/>
  <c r="Q144" i="3"/>
  <c r="P144" i="3"/>
  <c r="O144" i="3"/>
  <c r="M144" i="3"/>
  <c r="L144" i="3"/>
  <c r="K144" i="3"/>
  <c r="Y143" i="3"/>
  <c r="X143" i="3"/>
  <c r="W143" i="3"/>
  <c r="U143" i="3"/>
  <c r="T143" i="3"/>
  <c r="S143" i="3"/>
  <c r="Q143" i="3"/>
  <c r="P143" i="3"/>
  <c r="O143" i="3"/>
  <c r="M143" i="3"/>
  <c r="L143" i="3"/>
  <c r="K143" i="3"/>
  <c r="Y142" i="3"/>
  <c r="X142" i="3"/>
  <c r="W142" i="3"/>
  <c r="U142" i="3"/>
  <c r="T142" i="3"/>
  <c r="S142" i="3"/>
  <c r="Q142" i="3"/>
  <c r="P142" i="3"/>
  <c r="O142" i="3"/>
  <c r="M142" i="3"/>
  <c r="L142" i="3"/>
  <c r="K142" i="3"/>
  <c r="Y141" i="3"/>
  <c r="X141" i="3"/>
  <c r="W141" i="3"/>
  <c r="U141" i="3"/>
  <c r="T141" i="3"/>
  <c r="S141" i="3"/>
  <c r="Q141" i="3"/>
  <c r="P141" i="3"/>
  <c r="O141" i="3"/>
  <c r="M141" i="3"/>
  <c r="L141" i="3"/>
  <c r="K141" i="3"/>
  <c r="Y140" i="3"/>
  <c r="X140" i="3"/>
  <c r="W140" i="3"/>
  <c r="U140" i="3"/>
  <c r="T140" i="3"/>
  <c r="S140" i="3"/>
  <c r="Q140" i="3"/>
  <c r="P140" i="3"/>
  <c r="O140" i="3"/>
  <c r="M140" i="3"/>
  <c r="L140" i="3"/>
  <c r="K140" i="3"/>
  <c r="P144" i="1"/>
  <c r="S144" i="1" s="1"/>
  <c r="V144" i="1" s="1"/>
  <c r="O144" i="1"/>
  <c r="R144" i="1" s="1"/>
  <c r="U144" i="1" s="1"/>
  <c r="N144" i="1"/>
  <c r="Q144" i="1" s="1"/>
  <c r="T144" i="1" s="1"/>
  <c r="P143" i="1"/>
  <c r="O143" i="1"/>
  <c r="N143" i="1"/>
  <c r="P142" i="1"/>
  <c r="O142" i="1"/>
  <c r="N142" i="1"/>
  <c r="P141" i="1"/>
  <c r="O141" i="1"/>
  <c r="N141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Y151" i="3"/>
  <c r="X151" i="3"/>
  <c r="W151" i="3"/>
  <c r="U151" i="3"/>
  <c r="T151" i="3"/>
  <c r="S151" i="3"/>
  <c r="Q151" i="3"/>
  <c r="P151" i="3"/>
  <c r="O151" i="3"/>
  <c r="M151" i="3"/>
  <c r="L151" i="3"/>
  <c r="K151" i="3"/>
  <c r="Y134" i="3"/>
  <c r="X134" i="3"/>
  <c r="W134" i="3"/>
  <c r="U134" i="3"/>
  <c r="T134" i="3"/>
  <c r="S134" i="3"/>
  <c r="Q134" i="3"/>
  <c r="P134" i="3"/>
  <c r="O134" i="3"/>
  <c r="M134" i="3"/>
  <c r="L134" i="3"/>
  <c r="K134" i="3"/>
  <c r="Y132" i="3"/>
  <c r="X132" i="3"/>
  <c r="W132" i="3"/>
  <c r="U132" i="3"/>
  <c r="T132" i="3"/>
  <c r="S132" i="3"/>
  <c r="Q132" i="3"/>
  <c r="P132" i="3"/>
  <c r="O132" i="3"/>
  <c r="M132" i="3"/>
  <c r="L132" i="3"/>
  <c r="K132" i="3"/>
  <c r="Y131" i="3"/>
  <c r="X131" i="3"/>
  <c r="W131" i="3"/>
  <c r="U131" i="3"/>
  <c r="T131" i="3"/>
  <c r="S131" i="3"/>
  <c r="Q131" i="3"/>
  <c r="P131" i="3"/>
  <c r="O131" i="3"/>
  <c r="M131" i="3"/>
  <c r="L131" i="3"/>
  <c r="K131" i="3"/>
  <c r="Y130" i="3"/>
  <c r="X130" i="3"/>
  <c r="W130" i="3"/>
  <c r="U130" i="3"/>
  <c r="T130" i="3"/>
  <c r="S130" i="3"/>
  <c r="Q130" i="3"/>
  <c r="P130" i="3"/>
  <c r="O130" i="3"/>
  <c r="M130" i="3"/>
  <c r="L130" i="3"/>
  <c r="K130" i="3"/>
  <c r="Y129" i="3"/>
  <c r="X129" i="3"/>
  <c r="W129" i="3"/>
  <c r="U129" i="3"/>
  <c r="T129" i="3"/>
  <c r="S129" i="3"/>
  <c r="Q129" i="3"/>
  <c r="P129" i="3"/>
  <c r="O129" i="3"/>
  <c r="M129" i="3"/>
  <c r="L129" i="3"/>
  <c r="K129" i="3"/>
  <c r="Y128" i="3"/>
  <c r="X128" i="3"/>
  <c r="W128" i="3"/>
  <c r="U128" i="3"/>
  <c r="T128" i="3"/>
  <c r="S128" i="3"/>
  <c r="Q128" i="3"/>
  <c r="P128" i="3"/>
  <c r="O128" i="3"/>
  <c r="M128" i="3"/>
  <c r="L128" i="3"/>
  <c r="K128" i="3"/>
  <c r="Y127" i="3"/>
  <c r="X127" i="3"/>
  <c r="W127" i="3"/>
  <c r="U127" i="3"/>
  <c r="T127" i="3"/>
  <c r="S127" i="3"/>
  <c r="Q127" i="3"/>
  <c r="P127" i="3"/>
  <c r="O127" i="3"/>
  <c r="M127" i="3"/>
  <c r="L127" i="3"/>
  <c r="K127" i="3"/>
  <c r="Y126" i="3"/>
  <c r="X126" i="3"/>
  <c r="W126" i="3"/>
  <c r="U126" i="3"/>
  <c r="T126" i="3"/>
  <c r="S126" i="3"/>
  <c r="Q126" i="3"/>
  <c r="P126" i="3"/>
  <c r="O126" i="3"/>
  <c r="M126" i="3"/>
  <c r="L126" i="3"/>
  <c r="K126" i="3"/>
  <c r="Y125" i="3"/>
  <c r="X125" i="3"/>
  <c r="W125" i="3"/>
  <c r="U125" i="3"/>
  <c r="T125" i="3"/>
  <c r="S125" i="3"/>
  <c r="Q125" i="3"/>
  <c r="P125" i="3"/>
  <c r="O125" i="3"/>
  <c r="M125" i="3"/>
  <c r="L125" i="3"/>
  <c r="K125" i="3"/>
  <c r="Y124" i="3"/>
  <c r="X124" i="3"/>
  <c r="W124" i="3"/>
  <c r="W135" i="3" s="1"/>
  <c r="M9" i="4" s="1"/>
  <c r="U124" i="3"/>
  <c r="U135" i="3" s="1"/>
  <c r="L9" i="4" s="1"/>
  <c r="T124" i="3"/>
  <c r="T135" i="3" s="1"/>
  <c r="K9" i="4" s="1"/>
  <c r="S124" i="3"/>
  <c r="S135" i="3" s="1"/>
  <c r="J9" i="4" s="1"/>
  <c r="Q124" i="3"/>
  <c r="Q135" i="3" s="1"/>
  <c r="I9" i="4" s="1"/>
  <c r="P124" i="3"/>
  <c r="P135" i="3" s="1"/>
  <c r="H9" i="4" s="1"/>
  <c r="O124" i="3"/>
  <c r="O135" i="3" s="1"/>
  <c r="G9" i="4" s="1"/>
  <c r="M124" i="3"/>
  <c r="M135" i="3" s="1"/>
  <c r="F9" i="4" s="1"/>
  <c r="L124" i="3"/>
  <c r="L135" i="3" s="1"/>
  <c r="E9" i="4" s="1"/>
  <c r="K124" i="3"/>
  <c r="K135" i="3" s="1"/>
  <c r="D9" i="4" s="1"/>
  <c r="P126" i="1"/>
  <c r="S126" i="1" s="1"/>
  <c r="V126" i="1" s="1"/>
  <c r="O126" i="1"/>
  <c r="R126" i="1" s="1"/>
  <c r="U126" i="1" s="1"/>
  <c r="N126" i="1"/>
  <c r="Q126" i="1" s="1"/>
  <c r="T126" i="1" s="1"/>
  <c r="P125" i="1"/>
  <c r="S125" i="1" s="1"/>
  <c r="V125" i="1" s="1"/>
  <c r="O125" i="1"/>
  <c r="R125" i="1" s="1"/>
  <c r="U125" i="1" s="1"/>
  <c r="N125" i="1"/>
  <c r="Q125" i="1" s="1"/>
  <c r="T125" i="1" s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Y95" i="3"/>
  <c r="X95" i="3"/>
  <c r="W95" i="3"/>
  <c r="U95" i="3"/>
  <c r="T95" i="3"/>
  <c r="S95" i="3"/>
  <c r="Q95" i="3"/>
  <c r="P95" i="3"/>
  <c r="O95" i="3"/>
  <c r="M95" i="3"/>
  <c r="L95" i="3"/>
  <c r="K95" i="3"/>
  <c r="Y119" i="3"/>
  <c r="X119" i="3"/>
  <c r="W119" i="3"/>
  <c r="U119" i="3"/>
  <c r="T119" i="3"/>
  <c r="S119" i="3"/>
  <c r="Q119" i="3"/>
  <c r="P119" i="3"/>
  <c r="O119" i="3"/>
  <c r="M119" i="3"/>
  <c r="L119" i="3"/>
  <c r="K119" i="3"/>
  <c r="Y120" i="3"/>
  <c r="X120" i="3"/>
  <c r="W120" i="3"/>
  <c r="U120" i="3"/>
  <c r="T120" i="3"/>
  <c r="S120" i="3"/>
  <c r="Q120" i="3"/>
  <c r="P120" i="3"/>
  <c r="O120" i="3"/>
  <c r="M120" i="3"/>
  <c r="L120" i="3"/>
  <c r="K120" i="3"/>
  <c r="X118" i="3"/>
  <c r="W118" i="3"/>
  <c r="U118" i="3"/>
  <c r="T118" i="3"/>
  <c r="S118" i="3"/>
  <c r="Q118" i="3"/>
  <c r="P118" i="3"/>
  <c r="O118" i="3"/>
  <c r="M118" i="3"/>
  <c r="L118" i="3"/>
  <c r="K118" i="3"/>
  <c r="Y117" i="3"/>
  <c r="X117" i="3"/>
  <c r="W117" i="3"/>
  <c r="U117" i="3"/>
  <c r="T117" i="3"/>
  <c r="S117" i="3"/>
  <c r="Q117" i="3"/>
  <c r="P117" i="3"/>
  <c r="O117" i="3"/>
  <c r="M117" i="3"/>
  <c r="L117" i="3"/>
  <c r="K117" i="3"/>
  <c r="Y116" i="3"/>
  <c r="X116" i="3"/>
  <c r="W116" i="3"/>
  <c r="U116" i="3"/>
  <c r="T116" i="3"/>
  <c r="S116" i="3"/>
  <c r="Q116" i="3"/>
  <c r="P116" i="3"/>
  <c r="O116" i="3"/>
  <c r="M116" i="3"/>
  <c r="L116" i="3"/>
  <c r="K116" i="3"/>
  <c r="Y115" i="3"/>
  <c r="X115" i="3"/>
  <c r="W115" i="3"/>
  <c r="U115" i="3"/>
  <c r="T115" i="3"/>
  <c r="S115" i="3"/>
  <c r="Q115" i="3"/>
  <c r="P115" i="3"/>
  <c r="O115" i="3"/>
  <c r="M115" i="3"/>
  <c r="L115" i="3"/>
  <c r="K115" i="3"/>
  <c r="Y114" i="3"/>
  <c r="X114" i="3"/>
  <c r="W114" i="3"/>
  <c r="U114" i="3"/>
  <c r="T114" i="3"/>
  <c r="S114" i="3"/>
  <c r="Q114" i="3"/>
  <c r="P114" i="3"/>
  <c r="O114" i="3"/>
  <c r="M114" i="3"/>
  <c r="L114" i="3"/>
  <c r="K114" i="3"/>
  <c r="Y113" i="3"/>
  <c r="X113" i="3"/>
  <c r="W113" i="3"/>
  <c r="U113" i="3"/>
  <c r="T113" i="3"/>
  <c r="S113" i="3"/>
  <c r="Q113" i="3"/>
  <c r="P113" i="3"/>
  <c r="O113" i="3"/>
  <c r="M113" i="3"/>
  <c r="L113" i="3"/>
  <c r="K113" i="3"/>
  <c r="Y112" i="3"/>
  <c r="X112" i="3"/>
  <c r="W112" i="3"/>
  <c r="U112" i="3"/>
  <c r="T112" i="3"/>
  <c r="S112" i="3"/>
  <c r="Q112" i="3"/>
  <c r="P112" i="3"/>
  <c r="O112" i="3"/>
  <c r="M112" i="3"/>
  <c r="L112" i="3"/>
  <c r="K112" i="3"/>
  <c r="Y111" i="3"/>
  <c r="X111" i="3"/>
  <c r="W111" i="3"/>
  <c r="U111" i="3"/>
  <c r="T111" i="3"/>
  <c r="S111" i="3"/>
  <c r="Q111" i="3"/>
  <c r="P111" i="3"/>
  <c r="O111" i="3"/>
  <c r="M111" i="3"/>
  <c r="L111" i="3"/>
  <c r="K111" i="3"/>
  <c r="Y110" i="3"/>
  <c r="X110" i="3"/>
  <c r="W110" i="3"/>
  <c r="U110" i="3"/>
  <c r="T110" i="3"/>
  <c r="S110" i="3"/>
  <c r="Q110" i="3"/>
  <c r="P110" i="3"/>
  <c r="O110" i="3"/>
  <c r="M110" i="3"/>
  <c r="L110" i="3"/>
  <c r="K110" i="3"/>
  <c r="Y109" i="3"/>
  <c r="X109" i="3"/>
  <c r="W109" i="3"/>
  <c r="U109" i="3"/>
  <c r="T109" i="3"/>
  <c r="S109" i="3"/>
  <c r="Q109" i="3"/>
  <c r="P109" i="3"/>
  <c r="O109" i="3"/>
  <c r="M109" i="3"/>
  <c r="L109" i="3"/>
  <c r="K109" i="3"/>
  <c r="Y108" i="3"/>
  <c r="X108" i="3"/>
  <c r="W108" i="3"/>
  <c r="U108" i="3"/>
  <c r="T108" i="3"/>
  <c r="S108" i="3"/>
  <c r="Q108" i="3"/>
  <c r="P108" i="3"/>
  <c r="O108" i="3"/>
  <c r="M108" i="3"/>
  <c r="L108" i="3"/>
  <c r="K108" i="3"/>
  <c r="Y107" i="3"/>
  <c r="X107" i="3"/>
  <c r="W107" i="3"/>
  <c r="U107" i="3"/>
  <c r="T107" i="3"/>
  <c r="S107" i="3"/>
  <c r="Q107" i="3"/>
  <c r="P107" i="3"/>
  <c r="O107" i="3"/>
  <c r="M107" i="3"/>
  <c r="L107" i="3"/>
  <c r="K107" i="3"/>
  <c r="Y106" i="3"/>
  <c r="X106" i="3"/>
  <c r="W106" i="3"/>
  <c r="U106" i="3"/>
  <c r="T106" i="3"/>
  <c r="S106" i="3"/>
  <c r="Q106" i="3"/>
  <c r="P106" i="3"/>
  <c r="O106" i="3"/>
  <c r="M106" i="3"/>
  <c r="L106" i="3"/>
  <c r="K106" i="3"/>
  <c r="Y105" i="3"/>
  <c r="X105" i="3"/>
  <c r="W105" i="3"/>
  <c r="U105" i="3"/>
  <c r="T105" i="3"/>
  <c r="S105" i="3"/>
  <c r="Q105" i="3"/>
  <c r="P105" i="3"/>
  <c r="O105" i="3"/>
  <c r="M105" i="3"/>
  <c r="L105" i="3"/>
  <c r="K105" i="3"/>
  <c r="Y104" i="3"/>
  <c r="X104" i="3"/>
  <c r="W104" i="3"/>
  <c r="U104" i="3"/>
  <c r="T104" i="3"/>
  <c r="S104" i="3"/>
  <c r="Q104" i="3"/>
  <c r="P104" i="3"/>
  <c r="O104" i="3"/>
  <c r="M104" i="3"/>
  <c r="L104" i="3"/>
  <c r="K104" i="3"/>
  <c r="Y103" i="3"/>
  <c r="X103" i="3"/>
  <c r="W103" i="3"/>
  <c r="U103" i="3"/>
  <c r="T103" i="3"/>
  <c r="S103" i="3"/>
  <c r="Q103" i="3"/>
  <c r="P103" i="3"/>
  <c r="O103" i="3"/>
  <c r="M103" i="3"/>
  <c r="L103" i="3"/>
  <c r="K103" i="3"/>
  <c r="Y102" i="3"/>
  <c r="X102" i="3"/>
  <c r="W102" i="3"/>
  <c r="U102" i="3"/>
  <c r="T102" i="3"/>
  <c r="S102" i="3"/>
  <c r="Q102" i="3"/>
  <c r="P102" i="3"/>
  <c r="O102" i="3"/>
  <c r="M102" i="3"/>
  <c r="L102" i="3"/>
  <c r="K102" i="3"/>
  <c r="Y101" i="3"/>
  <c r="X101" i="3"/>
  <c r="W101" i="3"/>
  <c r="U101" i="3"/>
  <c r="T101" i="3"/>
  <c r="S101" i="3"/>
  <c r="Q101" i="3"/>
  <c r="P101" i="3"/>
  <c r="O101" i="3"/>
  <c r="M101" i="3"/>
  <c r="L101" i="3"/>
  <c r="K101" i="3"/>
  <c r="Y100" i="3"/>
  <c r="X100" i="3"/>
  <c r="W100" i="3"/>
  <c r="U100" i="3"/>
  <c r="T100" i="3"/>
  <c r="S100" i="3"/>
  <c r="Q100" i="3"/>
  <c r="P100" i="3"/>
  <c r="O100" i="3"/>
  <c r="M100" i="3"/>
  <c r="L100" i="3"/>
  <c r="K100" i="3"/>
  <c r="Y99" i="3"/>
  <c r="X99" i="3"/>
  <c r="W99" i="3"/>
  <c r="U99" i="3"/>
  <c r="T99" i="3"/>
  <c r="S99" i="3"/>
  <c r="Q99" i="3"/>
  <c r="P99" i="3"/>
  <c r="O99" i="3"/>
  <c r="M99" i="3"/>
  <c r="L99" i="3"/>
  <c r="K99" i="3"/>
  <c r="Y98" i="3"/>
  <c r="X98" i="3"/>
  <c r="W98" i="3"/>
  <c r="U98" i="3"/>
  <c r="T98" i="3"/>
  <c r="S98" i="3"/>
  <c r="Q98" i="3"/>
  <c r="P98" i="3"/>
  <c r="O98" i="3"/>
  <c r="M98" i="3"/>
  <c r="L98" i="3"/>
  <c r="K98" i="3"/>
  <c r="Y97" i="3"/>
  <c r="X97" i="3"/>
  <c r="W97" i="3"/>
  <c r="U97" i="3"/>
  <c r="T97" i="3"/>
  <c r="S97" i="3"/>
  <c r="Q97" i="3"/>
  <c r="P97" i="3"/>
  <c r="O97" i="3"/>
  <c r="M97" i="3"/>
  <c r="L97" i="3"/>
  <c r="K97" i="3"/>
  <c r="Y96" i="3"/>
  <c r="X96" i="3"/>
  <c r="W96" i="3"/>
  <c r="U96" i="3"/>
  <c r="T96" i="3"/>
  <c r="S96" i="3"/>
  <c r="Q96" i="3"/>
  <c r="P96" i="3"/>
  <c r="O96" i="3"/>
  <c r="M96" i="3"/>
  <c r="L96" i="3"/>
  <c r="K96" i="3"/>
  <c r="Y94" i="3"/>
  <c r="X94" i="3"/>
  <c r="W94" i="3"/>
  <c r="U94" i="3"/>
  <c r="T94" i="3"/>
  <c r="S94" i="3"/>
  <c r="Q94" i="3"/>
  <c r="P94" i="3"/>
  <c r="O94" i="3"/>
  <c r="M94" i="3"/>
  <c r="L94" i="3"/>
  <c r="K94" i="3"/>
  <c r="Y93" i="3"/>
  <c r="X93" i="3"/>
  <c r="W93" i="3"/>
  <c r="U93" i="3"/>
  <c r="T93" i="3"/>
  <c r="S93" i="3"/>
  <c r="Q93" i="3"/>
  <c r="P93" i="3"/>
  <c r="O93" i="3"/>
  <c r="M93" i="3"/>
  <c r="L93" i="3"/>
  <c r="K93" i="3"/>
  <c r="Y92" i="3"/>
  <c r="X92" i="3"/>
  <c r="W92" i="3"/>
  <c r="U92" i="3"/>
  <c r="T92" i="3"/>
  <c r="S92" i="3"/>
  <c r="Q92" i="3"/>
  <c r="P92" i="3"/>
  <c r="O92" i="3"/>
  <c r="M92" i="3"/>
  <c r="L92" i="3"/>
  <c r="K92" i="3"/>
  <c r="Y91" i="3"/>
  <c r="X91" i="3"/>
  <c r="W91" i="3"/>
  <c r="U91" i="3"/>
  <c r="T91" i="3"/>
  <c r="S91" i="3"/>
  <c r="Q91" i="3"/>
  <c r="P91" i="3"/>
  <c r="O91" i="3"/>
  <c r="M91" i="3"/>
  <c r="L91" i="3"/>
  <c r="K91" i="3"/>
  <c r="Y90" i="3"/>
  <c r="X90" i="3"/>
  <c r="W90" i="3"/>
  <c r="U90" i="3"/>
  <c r="T90" i="3"/>
  <c r="S90" i="3"/>
  <c r="Q90" i="3"/>
  <c r="P90" i="3"/>
  <c r="O90" i="3"/>
  <c r="M90" i="3"/>
  <c r="L90" i="3"/>
  <c r="K90" i="3"/>
  <c r="P102" i="1"/>
  <c r="S102" i="1" s="1"/>
  <c r="V102" i="1" s="1"/>
  <c r="O102" i="1"/>
  <c r="R102" i="1" s="1"/>
  <c r="U102" i="1" s="1"/>
  <c r="N102" i="1"/>
  <c r="Q102" i="1" s="1"/>
  <c r="T102" i="1" s="1"/>
  <c r="P112" i="1"/>
  <c r="S112" i="1" s="1"/>
  <c r="V112" i="1" s="1"/>
  <c r="O112" i="1"/>
  <c r="R112" i="1" s="1"/>
  <c r="U112" i="1" s="1"/>
  <c r="N112" i="1"/>
  <c r="Q112" i="1" s="1"/>
  <c r="T112" i="1" s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Y86" i="3"/>
  <c r="X86" i="3"/>
  <c r="W86" i="3"/>
  <c r="U86" i="3"/>
  <c r="T86" i="3"/>
  <c r="S86" i="3"/>
  <c r="Q86" i="3"/>
  <c r="P86" i="3"/>
  <c r="O86" i="3"/>
  <c r="M86" i="3"/>
  <c r="L86" i="3"/>
  <c r="K86" i="3"/>
  <c r="Y85" i="3"/>
  <c r="X85" i="3"/>
  <c r="W85" i="3"/>
  <c r="U85" i="3"/>
  <c r="T85" i="3"/>
  <c r="S85" i="3"/>
  <c r="Q85" i="3"/>
  <c r="P85" i="3"/>
  <c r="O85" i="3"/>
  <c r="M85" i="3"/>
  <c r="L85" i="3"/>
  <c r="K85" i="3"/>
  <c r="Y84" i="3"/>
  <c r="X84" i="3"/>
  <c r="W84" i="3"/>
  <c r="U84" i="3"/>
  <c r="T84" i="3"/>
  <c r="S84" i="3"/>
  <c r="Q84" i="3"/>
  <c r="P84" i="3"/>
  <c r="O84" i="3"/>
  <c r="M84" i="3"/>
  <c r="L84" i="3"/>
  <c r="K84" i="3"/>
  <c r="W80" i="3"/>
  <c r="X80" i="3"/>
  <c r="Y80" i="3"/>
  <c r="S80" i="3"/>
  <c r="T80" i="3"/>
  <c r="U80" i="3"/>
  <c r="O80" i="3"/>
  <c r="P80" i="3"/>
  <c r="Q80" i="3"/>
  <c r="K80" i="3"/>
  <c r="L80" i="3"/>
  <c r="M80" i="3"/>
  <c r="Y87" i="3"/>
  <c r="X87" i="3"/>
  <c r="W87" i="3"/>
  <c r="U87" i="3"/>
  <c r="T87" i="3"/>
  <c r="S87" i="3"/>
  <c r="Q87" i="3"/>
  <c r="P87" i="3"/>
  <c r="O87" i="3"/>
  <c r="M87" i="3"/>
  <c r="L87" i="3"/>
  <c r="K87" i="3"/>
  <c r="Y82" i="3"/>
  <c r="X82" i="3"/>
  <c r="W82" i="3"/>
  <c r="U82" i="3"/>
  <c r="T82" i="3"/>
  <c r="S82" i="3"/>
  <c r="Q82" i="3"/>
  <c r="P82" i="3"/>
  <c r="O82" i="3"/>
  <c r="M82" i="3"/>
  <c r="L82" i="3"/>
  <c r="K82" i="3"/>
  <c r="Y81" i="3"/>
  <c r="X81" i="3"/>
  <c r="W81" i="3"/>
  <c r="U81" i="3"/>
  <c r="T81" i="3"/>
  <c r="S81" i="3"/>
  <c r="Q81" i="3"/>
  <c r="P81" i="3"/>
  <c r="O81" i="3"/>
  <c r="M81" i="3"/>
  <c r="L81" i="3"/>
  <c r="K81" i="3"/>
  <c r="Y79" i="3"/>
  <c r="X79" i="3"/>
  <c r="W79" i="3"/>
  <c r="U79" i="3"/>
  <c r="T79" i="3"/>
  <c r="S79" i="3"/>
  <c r="Q79" i="3"/>
  <c r="P79" i="3"/>
  <c r="O79" i="3"/>
  <c r="M79" i="3"/>
  <c r="L79" i="3"/>
  <c r="K79" i="3"/>
  <c r="Y78" i="3"/>
  <c r="X78" i="3"/>
  <c r="W78" i="3"/>
  <c r="U78" i="3"/>
  <c r="T78" i="3"/>
  <c r="S78" i="3"/>
  <c r="Q78" i="3"/>
  <c r="P78" i="3"/>
  <c r="O78" i="3"/>
  <c r="M78" i="3"/>
  <c r="L78" i="3"/>
  <c r="K78" i="3"/>
  <c r="Y77" i="3"/>
  <c r="X77" i="3"/>
  <c r="W77" i="3"/>
  <c r="U77" i="3"/>
  <c r="T77" i="3"/>
  <c r="S77" i="3"/>
  <c r="Q77" i="3"/>
  <c r="P77" i="3"/>
  <c r="O77" i="3"/>
  <c r="M77" i="3"/>
  <c r="L77" i="3"/>
  <c r="K77" i="3"/>
  <c r="Y76" i="3"/>
  <c r="X76" i="3"/>
  <c r="W76" i="3"/>
  <c r="U76" i="3"/>
  <c r="T76" i="3"/>
  <c r="S76" i="3"/>
  <c r="Q76" i="3"/>
  <c r="P76" i="3"/>
  <c r="O76" i="3"/>
  <c r="M76" i="3"/>
  <c r="L76" i="3"/>
  <c r="K76" i="3"/>
  <c r="Y75" i="3"/>
  <c r="X75" i="3"/>
  <c r="W75" i="3"/>
  <c r="U75" i="3"/>
  <c r="T75" i="3"/>
  <c r="S75" i="3"/>
  <c r="Q75" i="3"/>
  <c r="P75" i="3"/>
  <c r="O75" i="3"/>
  <c r="M75" i="3"/>
  <c r="L75" i="3"/>
  <c r="K75" i="3"/>
  <c r="Y74" i="3"/>
  <c r="X74" i="3"/>
  <c r="W74" i="3"/>
  <c r="U74" i="3"/>
  <c r="T74" i="3"/>
  <c r="S74" i="3"/>
  <c r="Q74" i="3"/>
  <c r="P74" i="3"/>
  <c r="O74" i="3"/>
  <c r="M74" i="3"/>
  <c r="L74" i="3"/>
  <c r="K74" i="3"/>
  <c r="Y73" i="3"/>
  <c r="X73" i="3"/>
  <c r="W73" i="3"/>
  <c r="U73" i="3"/>
  <c r="T73" i="3"/>
  <c r="S73" i="3"/>
  <c r="Q73" i="3"/>
  <c r="P73" i="3"/>
  <c r="O73" i="3"/>
  <c r="M73" i="3"/>
  <c r="L73" i="3"/>
  <c r="K73" i="3"/>
  <c r="Y72" i="3"/>
  <c r="X72" i="3"/>
  <c r="W72" i="3"/>
  <c r="U72" i="3"/>
  <c r="T72" i="3"/>
  <c r="S72" i="3"/>
  <c r="Q72" i="3"/>
  <c r="P72" i="3"/>
  <c r="O72" i="3"/>
  <c r="M72" i="3"/>
  <c r="L72" i="3"/>
  <c r="K72" i="3"/>
  <c r="Y71" i="3"/>
  <c r="X71" i="3"/>
  <c r="W71" i="3"/>
  <c r="U71" i="3"/>
  <c r="T71" i="3"/>
  <c r="S71" i="3"/>
  <c r="Q71" i="3"/>
  <c r="P71" i="3"/>
  <c r="O71" i="3"/>
  <c r="M71" i="3"/>
  <c r="L71" i="3"/>
  <c r="K71" i="3"/>
  <c r="Y70" i="3"/>
  <c r="X70" i="3"/>
  <c r="W70" i="3"/>
  <c r="U70" i="3"/>
  <c r="T70" i="3"/>
  <c r="S70" i="3"/>
  <c r="Q70" i="3"/>
  <c r="P70" i="3"/>
  <c r="O70" i="3"/>
  <c r="M70" i="3"/>
  <c r="L70" i="3"/>
  <c r="K70" i="3"/>
  <c r="P86" i="1"/>
  <c r="S86" i="1" s="1"/>
  <c r="V86" i="1" s="1"/>
  <c r="O86" i="1"/>
  <c r="R86" i="1" s="1"/>
  <c r="U86" i="1" s="1"/>
  <c r="N86" i="1"/>
  <c r="Q86" i="1" s="1"/>
  <c r="T86" i="1" s="1"/>
  <c r="P82" i="1"/>
  <c r="S82" i="1" s="1"/>
  <c r="V82" i="1" s="1"/>
  <c r="O82" i="1"/>
  <c r="R82" i="1" s="1"/>
  <c r="U82" i="1" s="1"/>
  <c r="N82" i="1"/>
  <c r="Q82" i="1" s="1"/>
  <c r="T82" i="1" s="1"/>
  <c r="P81" i="1"/>
  <c r="S81" i="1" s="1"/>
  <c r="V81" i="1" s="1"/>
  <c r="O81" i="1"/>
  <c r="R81" i="1" s="1"/>
  <c r="U81" i="1" s="1"/>
  <c r="N81" i="1"/>
  <c r="Q81" i="1" s="1"/>
  <c r="T81" i="1" s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Y67" i="3"/>
  <c r="X67" i="3"/>
  <c r="W67" i="3"/>
  <c r="U67" i="3"/>
  <c r="T67" i="3"/>
  <c r="S67" i="3"/>
  <c r="Q67" i="3"/>
  <c r="P67" i="3"/>
  <c r="O67" i="3"/>
  <c r="M67" i="3"/>
  <c r="L67" i="3"/>
  <c r="K67" i="3"/>
  <c r="Y66" i="3"/>
  <c r="X66" i="3"/>
  <c r="W66" i="3"/>
  <c r="U66" i="3"/>
  <c r="T66" i="3"/>
  <c r="S66" i="3"/>
  <c r="Q66" i="3"/>
  <c r="P66" i="3"/>
  <c r="O66" i="3"/>
  <c r="M66" i="3"/>
  <c r="L66" i="3"/>
  <c r="K66" i="3"/>
  <c r="Y65" i="3"/>
  <c r="X65" i="3"/>
  <c r="W65" i="3"/>
  <c r="U65" i="3"/>
  <c r="T65" i="3"/>
  <c r="S65" i="3"/>
  <c r="Q65" i="3"/>
  <c r="P65" i="3"/>
  <c r="O65" i="3"/>
  <c r="M65" i="3"/>
  <c r="L65" i="3"/>
  <c r="K65" i="3"/>
  <c r="Y64" i="3"/>
  <c r="X64" i="3"/>
  <c r="W64" i="3"/>
  <c r="U64" i="3"/>
  <c r="T64" i="3"/>
  <c r="S64" i="3"/>
  <c r="Q64" i="3"/>
  <c r="P64" i="3"/>
  <c r="O64" i="3"/>
  <c r="M64" i="3"/>
  <c r="L64" i="3"/>
  <c r="K64" i="3"/>
  <c r="Y63" i="3"/>
  <c r="X63" i="3"/>
  <c r="W63" i="3"/>
  <c r="U63" i="3"/>
  <c r="T63" i="3"/>
  <c r="S63" i="3"/>
  <c r="Q63" i="3"/>
  <c r="P63" i="3"/>
  <c r="O63" i="3"/>
  <c r="M63" i="3"/>
  <c r="L63" i="3"/>
  <c r="K63" i="3"/>
  <c r="Y62" i="3"/>
  <c r="X62" i="3"/>
  <c r="W62" i="3"/>
  <c r="U62" i="3"/>
  <c r="T62" i="3"/>
  <c r="S62" i="3"/>
  <c r="Q62" i="3"/>
  <c r="P62" i="3"/>
  <c r="O62" i="3"/>
  <c r="M62" i="3"/>
  <c r="L62" i="3"/>
  <c r="K62" i="3"/>
  <c r="Y61" i="3"/>
  <c r="X61" i="3"/>
  <c r="W61" i="3"/>
  <c r="U61" i="3"/>
  <c r="T61" i="3"/>
  <c r="S61" i="3"/>
  <c r="Q61" i="3"/>
  <c r="P61" i="3"/>
  <c r="O61" i="3"/>
  <c r="M61" i="3"/>
  <c r="L61" i="3"/>
  <c r="K61" i="3"/>
  <c r="Y60" i="3"/>
  <c r="X60" i="3"/>
  <c r="W60" i="3"/>
  <c r="U60" i="3"/>
  <c r="T60" i="3"/>
  <c r="S60" i="3"/>
  <c r="Q60" i="3"/>
  <c r="P60" i="3"/>
  <c r="O60" i="3"/>
  <c r="M60" i="3"/>
  <c r="L60" i="3"/>
  <c r="K60" i="3"/>
  <c r="Y59" i="3"/>
  <c r="X59" i="3"/>
  <c r="W59" i="3"/>
  <c r="U59" i="3"/>
  <c r="T59" i="3"/>
  <c r="S59" i="3"/>
  <c r="Q59" i="3"/>
  <c r="P59" i="3"/>
  <c r="O59" i="3"/>
  <c r="M59" i="3"/>
  <c r="L59" i="3"/>
  <c r="K59" i="3"/>
  <c r="Y58" i="3"/>
  <c r="X58" i="3"/>
  <c r="W58" i="3"/>
  <c r="U58" i="3"/>
  <c r="T58" i="3"/>
  <c r="S58" i="3"/>
  <c r="Q58" i="3"/>
  <c r="P58" i="3"/>
  <c r="O58" i="3"/>
  <c r="M58" i="3"/>
  <c r="L58" i="3"/>
  <c r="K58" i="3"/>
  <c r="Y57" i="3"/>
  <c r="X57" i="3"/>
  <c r="W57" i="3"/>
  <c r="U57" i="3"/>
  <c r="T57" i="3"/>
  <c r="S57" i="3"/>
  <c r="Q57" i="3"/>
  <c r="P57" i="3"/>
  <c r="O57" i="3"/>
  <c r="M57" i="3"/>
  <c r="L57" i="3"/>
  <c r="K57" i="3"/>
  <c r="Y56" i="3"/>
  <c r="X56" i="3"/>
  <c r="W56" i="3"/>
  <c r="U56" i="3"/>
  <c r="T56" i="3"/>
  <c r="S56" i="3"/>
  <c r="Q56" i="3"/>
  <c r="P56" i="3"/>
  <c r="O56" i="3"/>
  <c r="M56" i="3"/>
  <c r="L56" i="3"/>
  <c r="K56" i="3"/>
  <c r="Y55" i="3"/>
  <c r="X55" i="3"/>
  <c r="W55" i="3"/>
  <c r="U55" i="3"/>
  <c r="T55" i="3"/>
  <c r="S55" i="3"/>
  <c r="Q55" i="3"/>
  <c r="P55" i="3"/>
  <c r="O55" i="3"/>
  <c r="M55" i="3"/>
  <c r="L55" i="3"/>
  <c r="K55" i="3"/>
  <c r="Y54" i="3"/>
  <c r="X54" i="3"/>
  <c r="W54" i="3"/>
  <c r="U54" i="3"/>
  <c r="T54" i="3"/>
  <c r="S54" i="3"/>
  <c r="Q54" i="3"/>
  <c r="P54" i="3"/>
  <c r="O54" i="3"/>
  <c r="M54" i="3"/>
  <c r="L54" i="3"/>
  <c r="K54" i="3"/>
  <c r="Y53" i="3"/>
  <c r="X53" i="3"/>
  <c r="W53" i="3"/>
  <c r="U53" i="3"/>
  <c r="T53" i="3"/>
  <c r="S53" i="3"/>
  <c r="Q53" i="3"/>
  <c r="P53" i="3"/>
  <c r="O53" i="3"/>
  <c r="M53" i="3"/>
  <c r="L53" i="3"/>
  <c r="K53" i="3"/>
  <c r="Y52" i="3"/>
  <c r="X52" i="3"/>
  <c r="W52" i="3"/>
  <c r="U52" i="3"/>
  <c r="T52" i="3"/>
  <c r="S52" i="3"/>
  <c r="Q52" i="3"/>
  <c r="P52" i="3"/>
  <c r="O52" i="3"/>
  <c r="M52" i="3"/>
  <c r="L52" i="3"/>
  <c r="K52" i="3"/>
  <c r="Y51" i="3"/>
  <c r="X51" i="3"/>
  <c r="W51" i="3"/>
  <c r="U51" i="3"/>
  <c r="T51" i="3"/>
  <c r="S51" i="3"/>
  <c r="Q51" i="3"/>
  <c r="P51" i="3"/>
  <c r="O51" i="3"/>
  <c r="M51" i="3"/>
  <c r="L51" i="3"/>
  <c r="K51" i="3"/>
  <c r="Y50" i="3"/>
  <c r="X50" i="3"/>
  <c r="W50" i="3"/>
  <c r="U50" i="3"/>
  <c r="T50" i="3"/>
  <c r="S50" i="3"/>
  <c r="Q50" i="3"/>
  <c r="P50" i="3"/>
  <c r="O50" i="3"/>
  <c r="M50" i="3"/>
  <c r="L50" i="3"/>
  <c r="K50" i="3"/>
  <c r="Y49" i="3"/>
  <c r="X49" i="3"/>
  <c r="W49" i="3"/>
  <c r="U49" i="3"/>
  <c r="T49" i="3"/>
  <c r="S49" i="3"/>
  <c r="Q49" i="3"/>
  <c r="P49" i="3"/>
  <c r="O49" i="3"/>
  <c r="M49" i="3"/>
  <c r="L49" i="3"/>
  <c r="K49" i="3"/>
  <c r="Y48" i="3"/>
  <c r="X48" i="3"/>
  <c r="W48" i="3"/>
  <c r="U48" i="3"/>
  <c r="T48" i="3"/>
  <c r="S48" i="3"/>
  <c r="Q48" i="3"/>
  <c r="P48" i="3"/>
  <c r="O48" i="3"/>
  <c r="M48" i="3"/>
  <c r="L48" i="3"/>
  <c r="K48" i="3"/>
  <c r="Y47" i="3"/>
  <c r="X47" i="3"/>
  <c r="W47" i="3"/>
  <c r="U47" i="3"/>
  <c r="T47" i="3"/>
  <c r="S47" i="3"/>
  <c r="Q47" i="3"/>
  <c r="P47" i="3"/>
  <c r="O47" i="3"/>
  <c r="M47" i="3"/>
  <c r="L47" i="3"/>
  <c r="K47" i="3"/>
  <c r="Y46" i="3"/>
  <c r="X46" i="3"/>
  <c r="W46" i="3"/>
  <c r="W68" i="3" s="1"/>
  <c r="M6" i="4" s="1"/>
  <c r="U46" i="3"/>
  <c r="U68" i="3" s="1"/>
  <c r="L6" i="4" s="1"/>
  <c r="T46" i="3"/>
  <c r="T68" i="3" s="1"/>
  <c r="K6" i="4" s="1"/>
  <c r="S46" i="3"/>
  <c r="S68" i="3" s="1"/>
  <c r="J6" i="4" s="1"/>
  <c r="Q46" i="3"/>
  <c r="Q68" i="3" s="1"/>
  <c r="I6" i="4" s="1"/>
  <c r="P46" i="3"/>
  <c r="P68" i="3" s="1"/>
  <c r="H6" i="4" s="1"/>
  <c r="O46" i="3"/>
  <c r="O68" i="3" s="1"/>
  <c r="G6" i="4" s="1"/>
  <c r="M46" i="3"/>
  <c r="M68" i="3" s="1"/>
  <c r="F6" i="4" s="1"/>
  <c r="L46" i="3"/>
  <c r="L68" i="3" s="1"/>
  <c r="E6" i="4" s="1"/>
  <c r="K46" i="3"/>
  <c r="K68" i="3" s="1"/>
  <c r="D6" i="4" s="1"/>
  <c r="P66" i="1"/>
  <c r="S66" i="1" s="1"/>
  <c r="V66" i="1" s="1"/>
  <c r="O66" i="1"/>
  <c r="R66" i="1" s="1"/>
  <c r="U66" i="1" s="1"/>
  <c r="N66" i="1"/>
  <c r="Q66" i="1" s="1"/>
  <c r="T66" i="1" s="1"/>
  <c r="P65" i="1"/>
  <c r="O65" i="1"/>
  <c r="N65" i="1"/>
  <c r="P64" i="1"/>
  <c r="O64" i="1"/>
  <c r="N64" i="1"/>
  <c r="P63" i="1"/>
  <c r="O63" i="1"/>
  <c r="N63" i="1"/>
  <c r="P62" i="1"/>
  <c r="S62" i="1" s="1"/>
  <c r="V62" i="1" s="1"/>
  <c r="O62" i="1"/>
  <c r="R62" i="1" s="1"/>
  <c r="U62" i="1" s="1"/>
  <c r="N62" i="1"/>
  <c r="Q62" i="1" s="1"/>
  <c r="T62" i="1" s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Y43" i="3"/>
  <c r="X43" i="3"/>
  <c r="W43" i="3"/>
  <c r="U43" i="3"/>
  <c r="T43" i="3"/>
  <c r="S43" i="3"/>
  <c r="Q43" i="3"/>
  <c r="P43" i="3"/>
  <c r="O43" i="3"/>
  <c r="M43" i="3"/>
  <c r="L43" i="3"/>
  <c r="K43" i="3"/>
  <c r="Y42" i="3"/>
  <c r="X42" i="3"/>
  <c r="W42" i="3"/>
  <c r="U42" i="3"/>
  <c r="T42" i="3"/>
  <c r="S42" i="3"/>
  <c r="Q42" i="3"/>
  <c r="P42" i="3"/>
  <c r="O42" i="3"/>
  <c r="M42" i="3"/>
  <c r="L42" i="3"/>
  <c r="K42" i="3"/>
  <c r="Y41" i="3"/>
  <c r="X41" i="3"/>
  <c r="W41" i="3"/>
  <c r="U41" i="3"/>
  <c r="T41" i="3"/>
  <c r="S41" i="3"/>
  <c r="Q41" i="3"/>
  <c r="P41" i="3"/>
  <c r="O41" i="3"/>
  <c r="M41" i="3"/>
  <c r="L41" i="3"/>
  <c r="K41" i="3"/>
  <c r="Y40" i="3"/>
  <c r="X40" i="3"/>
  <c r="W40" i="3"/>
  <c r="U40" i="3"/>
  <c r="T40" i="3"/>
  <c r="S40" i="3"/>
  <c r="Q40" i="3"/>
  <c r="P40" i="3"/>
  <c r="O40" i="3"/>
  <c r="M40" i="3"/>
  <c r="L40" i="3"/>
  <c r="K40" i="3"/>
  <c r="Y39" i="3"/>
  <c r="X39" i="3"/>
  <c r="W39" i="3"/>
  <c r="U39" i="3"/>
  <c r="T39" i="3"/>
  <c r="S39" i="3"/>
  <c r="Q39" i="3"/>
  <c r="P39" i="3"/>
  <c r="O39" i="3"/>
  <c r="M39" i="3"/>
  <c r="L39" i="3"/>
  <c r="K39" i="3"/>
  <c r="Y38" i="3"/>
  <c r="X38" i="3"/>
  <c r="W38" i="3"/>
  <c r="U38" i="3"/>
  <c r="T38" i="3"/>
  <c r="S38" i="3"/>
  <c r="Q38" i="3"/>
  <c r="P38" i="3"/>
  <c r="O38" i="3"/>
  <c r="M38" i="3"/>
  <c r="L38" i="3"/>
  <c r="K38" i="3"/>
  <c r="Y37" i="3"/>
  <c r="X37" i="3"/>
  <c r="W37" i="3"/>
  <c r="U37" i="3"/>
  <c r="T37" i="3"/>
  <c r="S37" i="3"/>
  <c r="Q37" i="3"/>
  <c r="P37" i="3"/>
  <c r="O37" i="3"/>
  <c r="M37" i="3"/>
  <c r="L37" i="3"/>
  <c r="K37" i="3"/>
  <c r="Y36" i="3"/>
  <c r="X36" i="3"/>
  <c r="W36" i="3"/>
  <c r="U36" i="3"/>
  <c r="T36" i="3"/>
  <c r="S36" i="3"/>
  <c r="Q36" i="3"/>
  <c r="P36" i="3"/>
  <c r="O36" i="3"/>
  <c r="M36" i="3"/>
  <c r="L36" i="3"/>
  <c r="K36" i="3"/>
  <c r="Y35" i="3"/>
  <c r="X35" i="3"/>
  <c r="W35" i="3"/>
  <c r="U35" i="3"/>
  <c r="T35" i="3"/>
  <c r="S35" i="3"/>
  <c r="Q35" i="3"/>
  <c r="P35" i="3"/>
  <c r="O35" i="3"/>
  <c r="M35" i="3"/>
  <c r="L35" i="3"/>
  <c r="K35" i="3"/>
  <c r="Y34" i="3"/>
  <c r="X34" i="3"/>
  <c r="W34" i="3"/>
  <c r="U34" i="3"/>
  <c r="T34" i="3"/>
  <c r="S34" i="3"/>
  <c r="Q34" i="3"/>
  <c r="P34" i="3"/>
  <c r="O34" i="3"/>
  <c r="M34" i="3"/>
  <c r="L34" i="3"/>
  <c r="K34" i="3"/>
  <c r="Y33" i="3"/>
  <c r="X33" i="3"/>
  <c r="W33" i="3"/>
  <c r="U33" i="3"/>
  <c r="T33" i="3"/>
  <c r="S33" i="3"/>
  <c r="Q33" i="3"/>
  <c r="P33" i="3"/>
  <c r="O33" i="3"/>
  <c r="M33" i="3"/>
  <c r="L33" i="3"/>
  <c r="K33" i="3"/>
  <c r="Y32" i="3"/>
  <c r="X32" i="3"/>
  <c r="W32" i="3"/>
  <c r="U32" i="3"/>
  <c r="T32" i="3"/>
  <c r="S32" i="3"/>
  <c r="Q32" i="3"/>
  <c r="P32" i="3"/>
  <c r="O32" i="3"/>
  <c r="M32" i="3"/>
  <c r="L32" i="3"/>
  <c r="K32" i="3"/>
  <c r="Y31" i="3"/>
  <c r="X31" i="3"/>
  <c r="W31" i="3"/>
  <c r="U31" i="3"/>
  <c r="T31" i="3"/>
  <c r="S31" i="3"/>
  <c r="Q31" i="3"/>
  <c r="P31" i="3"/>
  <c r="O31" i="3"/>
  <c r="M31" i="3"/>
  <c r="L31" i="3"/>
  <c r="K31" i="3"/>
  <c r="Y44" i="3"/>
  <c r="O5" i="4" s="1"/>
  <c r="P47" i="1"/>
  <c r="O47" i="1"/>
  <c r="N47" i="1"/>
  <c r="P49" i="1"/>
  <c r="S49" i="1" s="1"/>
  <c r="V49" i="1" s="1"/>
  <c r="O49" i="1"/>
  <c r="R49" i="1" s="1"/>
  <c r="U49" i="1" s="1"/>
  <c r="N49" i="1"/>
  <c r="Q49" i="1" s="1"/>
  <c r="T49" i="1" s="1"/>
  <c r="P48" i="1"/>
  <c r="O48" i="1"/>
  <c r="N48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P41" i="1"/>
  <c r="O41" i="1"/>
  <c r="N41" i="1"/>
  <c r="P40" i="1"/>
  <c r="O40" i="1"/>
  <c r="N40" i="1"/>
  <c r="P39" i="1"/>
  <c r="O39" i="1"/>
  <c r="N39" i="1"/>
  <c r="P38" i="1"/>
  <c r="O38" i="1"/>
  <c r="N38" i="1"/>
  <c r="P37" i="1"/>
  <c r="O37" i="1"/>
  <c r="N37" i="1"/>
  <c r="Y23" i="3"/>
  <c r="X23" i="3"/>
  <c r="W23" i="3"/>
  <c r="U23" i="3"/>
  <c r="T23" i="3"/>
  <c r="S23" i="3"/>
  <c r="Q23" i="3"/>
  <c r="P23" i="3"/>
  <c r="O23" i="3"/>
  <c r="M23" i="3"/>
  <c r="L23" i="3"/>
  <c r="K23" i="3"/>
  <c r="Y22" i="3"/>
  <c r="X22" i="3"/>
  <c r="W22" i="3"/>
  <c r="U22" i="3"/>
  <c r="T22" i="3"/>
  <c r="S22" i="3"/>
  <c r="Q22" i="3"/>
  <c r="P22" i="3"/>
  <c r="O22" i="3"/>
  <c r="M22" i="3"/>
  <c r="L22" i="3"/>
  <c r="K22" i="3"/>
  <c r="Y21" i="3"/>
  <c r="X21" i="3"/>
  <c r="W21" i="3"/>
  <c r="U21" i="3"/>
  <c r="T21" i="3"/>
  <c r="S21" i="3"/>
  <c r="Q21" i="3"/>
  <c r="P21" i="3"/>
  <c r="O21" i="3"/>
  <c r="M21" i="3"/>
  <c r="L21" i="3"/>
  <c r="K21" i="3"/>
  <c r="Y20" i="3"/>
  <c r="X20" i="3"/>
  <c r="W20" i="3"/>
  <c r="U20" i="3"/>
  <c r="T20" i="3"/>
  <c r="S20" i="3"/>
  <c r="Q20" i="3"/>
  <c r="P20" i="3"/>
  <c r="O20" i="3"/>
  <c r="M20" i="3"/>
  <c r="L20" i="3"/>
  <c r="K20" i="3"/>
  <c r="Y83" i="3"/>
  <c r="X83" i="3"/>
  <c r="W83" i="3"/>
  <c r="U83" i="3"/>
  <c r="T83" i="3"/>
  <c r="S83" i="3"/>
  <c r="Q83" i="3"/>
  <c r="P83" i="3"/>
  <c r="O83" i="3"/>
  <c r="M83" i="3"/>
  <c r="L83" i="3"/>
  <c r="K83" i="3"/>
  <c r="Y19" i="3"/>
  <c r="X19" i="3"/>
  <c r="W19" i="3"/>
  <c r="U19" i="3"/>
  <c r="T19" i="3"/>
  <c r="S19" i="3"/>
  <c r="Q19" i="3"/>
  <c r="P19" i="3"/>
  <c r="O19" i="3"/>
  <c r="M19" i="3"/>
  <c r="L19" i="3"/>
  <c r="K19" i="3"/>
  <c r="Y18" i="3"/>
  <c r="X18" i="3"/>
  <c r="W18" i="3"/>
  <c r="U18" i="3"/>
  <c r="T18" i="3"/>
  <c r="S18" i="3"/>
  <c r="Q18" i="3"/>
  <c r="P18" i="3"/>
  <c r="O18" i="3"/>
  <c r="M18" i="3"/>
  <c r="L18" i="3"/>
  <c r="K18" i="3"/>
  <c r="Y17" i="3"/>
  <c r="X17" i="3"/>
  <c r="W17" i="3"/>
  <c r="U17" i="3"/>
  <c r="T17" i="3"/>
  <c r="S17" i="3"/>
  <c r="Q17" i="3"/>
  <c r="P17" i="3"/>
  <c r="O17" i="3"/>
  <c r="M17" i="3"/>
  <c r="L17" i="3"/>
  <c r="K17" i="3"/>
  <c r="Y16" i="3"/>
  <c r="X16" i="3"/>
  <c r="W16" i="3"/>
  <c r="U16" i="3"/>
  <c r="T16" i="3"/>
  <c r="S16" i="3"/>
  <c r="Q16" i="3"/>
  <c r="P16" i="3"/>
  <c r="O16" i="3"/>
  <c r="M16" i="3"/>
  <c r="L16" i="3"/>
  <c r="K16" i="3"/>
  <c r="Y15" i="3"/>
  <c r="X15" i="3"/>
  <c r="W15" i="3"/>
  <c r="U15" i="3"/>
  <c r="T15" i="3"/>
  <c r="S15" i="3"/>
  <c r="Q15" i="3"/>
  <c r="P15" i="3"/>
  <c r="O15" i="3"/>
  <c r="M15" i="3"/>
  <c r="L15" i="3"/>
  <c r="K15" i="3"/>
  <c r="Y14" i="3"/>
  <c r="X14" i="3"/>
  <c r="W14" i="3"/>
  <c r="U14" i="3"/>
  <c r="T14" i="3"/>
  <c r="S14" i="3"/>
  <c r="Q14" i="3"/>
  <c r="P14" i="3"/>
  <c r="O14" i="3"/>
  <c r="M14" i="3"/>
  <c r="L14" i="3"/>
  <c r="K14" i="3"/>
  <c r="Y13" i="3"/>
  <c r="X13" i="3"/>
  <c r="W13" i="3"/>
  <c r="U13" i="3"/>
  <c r="T13" i="3"/>
  <c r="S13" i="3"/>
  <c r="Q13" i="3"/>
  <c r="P13" i="3"/>
  <c r="O13" i="3"/>
  <c r="M13" i="3"/>
  <c r="L13" i="3"/>
  <c r="K13" i="3"/>
  <c r="Y12" i="3"/>
  <c r="X12" i="3"/>
  <c r="W12" i="3"/>
  <c r="U12" i="3"/>
  <c r="T12" i="3"/>
  <c r="S12" i="3"/>
  <c r="Q12" i="3"/>
  <c r="P12" i="3"/>
  <c r="O12" i="3"/>
  <c r="M12" i="3"/>
  <c r="L12" i="3"/>
  <c r="K12" i="3"/>
  <c r="Y11" i="3"/>
  <c r="X11" i="3"/>
  <c r="W11" i="3"/>
  <c r="U11" i="3"/>
  <c r="T11" i="3"/>
  <c r="S11" i="3"/>
  <c r="Q11" i="3"/>
  <c r="P11" i="3"/>
  <c r="O11" i="3"/>
  <c r="M11" i="3"/>
  <c r="L11" i="3"/>
  <c r="K11" i="3"/>
  <c r="Y10" i="3"/>
  <c r="X10" i="3"/>
  <c r="W10" i="3"/>
  <c r="W24" i="3" s="1"/>
  <c r="M4" i="4" s="1"/>
  <c r="U10" i="3"/>
  <c r="U24" i="3" s="1"/>
  <c r="L4" i="4" s="1"/>
  <c r="T10" i="3"/>
  <c r="T24" i="3" s="1"/>
  <c r="K4" i="4" s="1"/>
  <c r="S10" i="3"/>
  <c r="S24" i="3" s="1"/>
  <c r="J4" i="4" s="1"/>
  <c r="Q10" i="3"/>
  <c r="Q24" i="3" s="1"/>
  <c r="I4" i="4" s="1"/>
  <c r="P10" i="3"/>
  <c r="P24" i="3" s="1"/>
  <c r="H4" i="4" s="1"/>
  <c r="O10" i="3"/>
  <c r="O24" i="3" s="1"/>
  <c r="G4" i="4" s="1"/>
  <c r="M10" i="3"/>
  <c r="M24" i="3" s="1"/>
  <c r="F4" i="4" s="1"/>
  <c r="L10" i="3"/>
  <c r="L24" i="3" s="1"/>
  <c r="E4" i="4" s="1"/>
  <c r="K10" i="3"/>
  <c r="K24" i="3" s="1"/>
  <c r="D4" i="4" s="1"/>
  <c r="M290" i="3" l="1"/>
  <c r="F16" i="4" s="1"/>
  <c r="W415" i="3"/>
  <c r="M23" i="4" s="1"/>
  <c r="Y415" i="3"/>
  <c r="O23" i="4" s="1"/>
  <c r="X415" i="3"/>
  <c r="N23" i="4" s="1"/>
  <c r="Q371" i="1"/>
  <c r="T371" i="1" s="1"/>
  <c r="K415" i="3"/>
  <c r="D23" i="4" s="1"/>
  <c r="M415" i="3"/>
  <c r="F23" i="4" s="1"/>
  <c r="P415" i="3"/>
  <c r="H23" i="4" s="1"/>
  <c r="S415" i="3"/>
  <c r="J23" i="4" s="1"/>
  <c r="U415" i="3"/>
  <c r="L23" i="4" s="1"/>
  <c r="L415" i="3"/>
  <c r="E23" i="4" s="1"/>
  <c r="O415" i="3"/>
  <c r="G23" i="4" s="1"/>
  <c r="Q415" i="3"/>
  <c r="I23" i="4" s="1"/>
  <c r="T415" i="3"/>
  <c r="K23" i="4" s="1"/>
  <c r="S371" i="1"/>
  <c r="V371" i="1" s="1"/>
  <c r="R363" i="1"/>
  <c r="U363" i="1" s="1"/>
  <c r="R371" i="1"/>
  <c r="U371" i="1" s="1"/>
  <c r="R357" i="1"/>
  <c r="U357" i="1" s="1"/>
  <c r="Q363" i="1"/>
  <c r="T363" i="1" s="1"/>
  <c r="S363" i="1"/>
  <c r="V363" i="1" s="1"/>
  <c r="R376" i="1"/>
  <c r="T381" i="1"/>
  <c r="F23" i="2" s="1"/>
  <c r="V376" i="1"/>
  <c r="S381" i="1"/>
  <c r="E23" i="2" s="1"/>
  <c r="U376" i="1"/>
  <c r="S266" i="3"/>
  <c r="J15" i="4" s="1"/>
  <c r="L121" i="3"/>
  <c r="E8" i="4" s="1"/>
  <c r="O121" i="3"/>
  <c r="G8" i="4" s="1"/>
  <c r="Q121" i="3"/>
  <c r="I8" i="4" s="1"/>
  <c r="T121" i="3"/>
  <c r="K8" i="4" s="1"/>
  <c r="W121" i="3"/>
  <c r="M8" i="4" s="1"/>
  <c r="Y121" i="3"/>
  <c r="O8" i="4" s="1"/>
  <c r="Q84" i="1"/>
  <c r="T84" i="1" s="1"/>
  <c r="S84" i="1"/>
  <c r="V84" i="1" s="1"/>
  <c r="Q347" i="1"/>
  <c r="T347" i="1" s="1"/>
  <c r="S347" i="1"/>
  <c r="V347" i="1" s="1"/>
  <c r="Q330" i="1"/>
  <c r="T330" i="1" s="1"/>
  <c r="S330" i="1"/>
  <c r="V330" i="1" s="1"/>
  <c r="R84" i="1"/>
  <c r="U84" i="1" s="1"/>
  <c r="R347" i="1"/>
  <c r="U347" i="1" s="1"/>
  <c r="Q357" i="1"/>
  <c r="T357" i="1" s="1"/>
  <c r="S357" i="1"/>
  <c r="V357" i="1" s="1"/>
  <c r="U356" i="1"/>
  <c r="R330" i="1"/>
  <c r="U330" i="1" s="1"/>
  <c r="R296" i="1"/>
  <c r="U296" i="1" s="1"/>
  <c r="Q305" i="1"/>
  <c r="T305" i="1" s="1"/>
  <c r="S305" i="1"/>
  <c r="V305" i="1" s="1"/>
  <c r="Q315" i="1"/>
  <c r="T315" i="1" s="1"/>
  <c r="R305" i="1"/>
  <c r="U305" i="1" s="1"/>
  <c r="R315" i="1"/>
  <c r="U315" i="1" s="1"/>
  <c r="Q323" i="1"/>
  <c r="T323" i="1" s="1"/>
  <c r="S323" i="1"/>
  <c r="V323" i="1" s="1"/>
  <c r="Q296" i="1"/>
  <c r="S296" i="1"/>
  <c r="V296" i="1" s="1"/>
  <c r="R310" i="1"/>
  <c r="S315" i="1"/>
  <c r="V315" i="1" s="1"/>
  <c r="R323" i="1"/>
  <c r="U323" i="1" s="1"/>
  <c r="R361" i="1"/>
  <c r="D22" i="2" s="1"/>
  <c r="Q336" i="1"/>
  <c r="S336" i="1"/>
  <c r="Q310" i="1"/>
  <c r="S310" i="1"/>
  <c r="V310" i="1" s="1"/>
  <c r="R336" i="1"/>
  <c r="M363" i="3"/>
  <c r="F20" i="4" s="1"/>
  <c r="P363" i="3"/>
  <c r="H20" i="4" s="1"/>
  <c r="S363" i="3"/>
  <c r="J20" i="4" s="1"/>
  <c r="U363" i="3"/>
  <c r="L20" i="4" s="1"/>
  <c r="X363" i="3"/>
  <c r="N20" i="4" s="1"/>
  <c r="L363" i="3"/>
  <c r="E20" i="4" s="1"/>
  <c r="O363" i="3"/>
  <c r="G20" i="4" s="1"/>
  <c r="Q363" i="3"/>
  <c r="I20" i="4" s="1"/>
  <c r="T363" i="3"/>
  <c r="K20" i="4" s="1"/>
  <c r="W363" i="3"/>
  <c r="M20" i="4" s="1"/>
  <c r="Y363" i="3"/>
  <c r="O20" i="4" s="1"/>
  <c r="U310" i="1"/>
  <c r="Q272" i="1"/>
  <c r="T272" i="1" s="1"/>
  <c r="Q278" i="1"/>
  <c r="T278" i="1" s="1"/>
  <c r="S278" i="1"/>
  <c r="V278" i="1" s="1"/>
  <c r="R219" i="1"/>
  <c r="U219" i="1" s="1"/>
  <c r="Q222" i="1"/>
  <c r="T222" i="1" s="1"/>
  <c r="S222" i="1"/>
  <c r="V222" i="1" s="1"/>
  <c r="S230" i="1"/>
  <c r="V230" i="1" s="1"/>
  <c r="Q263" i="1"/>
  <c r="T263" i="1" s="1"/>
  <c r="S263" i="1"/>
  <c r="V263" i="1" s="1"/>
  <c r="R266" i="1"/>
  <c r="U266" i="1" s="1"/>
  <c r="R272" i="1"/>
  <c r="U272" i="1" s="1"/>
  <c r="R278" i="1"/>
  <c r="U278" i="1" s="1"/>
  <c r="Q288" i="1"/>
  <c r="T288" i="1" s="1"/>
  <c r="S288" i="1"/>
  <c r="V288" i="1" s="1"/>
  <c r="Q230" i="1"/>
  <c r="T230" i="1" s="1"/>
  <c r="R230" i="1"/>
  <c r="U230" i="1" s="1"/>
  <c r="Q246" i="1"/>
  <c r="T246" i="1" s="1"/>
  <c r="S246" i="1"/>
  <c r="V246" i="1" s="1"/>
  <c r="Q254" i="1"/>
  <c r="T254" i="1" s="1"/>
  <c r="S254" i="1"/>
  <c r="V254" i="1" s="1"/>
  <c r="R263" i="1"/>
  <c r="U263" i="1" s="1"/>
  <c r="Q266" i="1"/>
  <c r="T266" i="1" s="1"/>
  <c r="S266" i="1"/>
  <c r="V266" i="1" s="1"/>
  <c r="S272" i="1"/>
  <c r="V272" i="1" s="1"/>
  <c r="R288" i="1"/>
  <c r="U288" i="1" s="1"/>
  <c r="K321" i="3"/>
  <c r="D18" i="4" s="1"/>
  <c r="M321" i="3"/>
  <c r="F18" i="4" s="1"/>
  <c r="P321" i="3"/>
  <c r="H18" i="4" s="1"/>
  <c r="S321" i="3"/>
  <c r="J18" i="4" s="1"/>
  <c r="U321" i="3"/>
  <c r="L18" i="4" s="1"/>
  <c r="X321" i="3"/>
  <c r="N18" i="4" s="1"/>
  <c r="L321" i="3"/>
  <c r="E18" i="4" s="1"/>
  <c r="O321" i="3"/>
  <c r="G18" i="4" s="1"/>
  <c r="Q321" i="3"/>
  <c r="I18" i="4" s="1"/>
  <c r="T321" i="3"/>
  <c r="K18" i="4" s="1"/>
  <c r="W321" i="3"/>
  <c r="M18" i="4" s="1"/>
  <c r="Y321" i="3"/>
  <c r="O18" i="4" s="1"/>
  <c r="Y239" i="3"/>
  <c r="O14" i="4" s="1"/>
  <c r="K121" i="3"/>
  <c r="D8" i="4" s="1"/>
  <c r="M121" i="3"/>
  <c r="F8" i="4" s="1"/>
  <c r="P121" i="3"/>
  <c r="H8" i="4" s="1"/>
  <c r="S121" i="3"/>
  <c r="J8" i="4" s="1"/>
  <c r="U121" i="3"/>
  <c r="L8" i="4" s="1"/>
  <c r="X121" i="3"/>
  <c r="N8" i="4" s="1"/>
  <c r="X239" i="3"/>
  <c r="N14" i="4" s="1"/>
  <c r="Q202" i="1"/>
  <c r="T202" i="1" s="1"/>
  <c r="S202" i="1"/>
  <c r="V202" i="1" s="1"/>
  <c r="Q212" i="1"/>
  <c r="T212" i="1" s="1"/>
  <c r="R234" i="1"/>
  <c r="U234" i="1" s="1"/>
  <c r="R246" i="1"/>
  <c r="R254" i="1"/>
  <c r="U254" i="1" s="1"/>
  <c r="U290" i="1"/>
  <c r="U266" i="3"/>
  <c r="L15" i="4" s="1"/>
  <c r="M221" i="3"/>
  <c r="F13" i="4" s="1"/>
  <c r="Q209" i="1"/>
  <c r="T209" i="1" s="1"/>
  <c r="S209" i="1"/>
  <c r="V209" i="1" s="1"/>
  <c r="R212" i="1"/>
  <c r="U212" i="1" s="1"/>
  <c r="Q219" i="1"/>
  <c r="T219" i="1" s="1"/>
  <c r="S219" i="1"/>
  <c r="R155" i="1"/>
  <c r="U155" i="1" s="1"/>
  <c r="R167" i="1"/>
  <c r="U167" i="1" s="1"/>
  <c r="Q172" i="1"/>
  <c r="T172" i="1" s="1"/>
  <c r="S172" i="1"/>
  <c r="V172" i="1" s="1"/>
  <c r="R178" i="1"/>
  <c r="U178" i="1" s="1"/>
  <c r="Q193" i="1"/>
  <c r="T193" i="1" s="1"/>
  <c r="S193" i="1"/>
  <c r="V193" i="1" s="1"/>
  <c r="R202" i="1"/>
  <c r="U202" i="1" s="1"/>
  <c r="S212" i="1"/>
  <c r="V212" i="1" s="1"/>
  <c r="R222" i="1"/>
  <c r="U222" i="1" s="1"/>
  <c r="Q234" i="1"/>
  <c r="T234" i="1" s="1"/>
  <c r="S234" i="1"/>
  <c r="V234" i="1" s="1"/>
  <c r="R209" i="1"/>
  <c r="U209" i="1" s="1"/>
  <c r="V219" i="1"/>
  <c r="T215" i="1"/>
  <c r="V215" i="1"/>
  <c r="U215" i="1"/>
  <c r="R185" i="1"/>
  <c r="U185" i="1" s="1"/>
  <c r="R193" i="1"/>
  <c r="U193" i="1" s="1"/>
  <c r="Y180" i="3"/>
  <c r="O11" i="4" s="1"/>
  <c r="X180" i="3"/>
  <c r="N11" i="4" s="1"/>
  <c r="Q155" i="1"/>
  <c r="T155" i="1" s="1"/>
  <c r="S155" i="1"/>
  <c r="V155" i="1" s="1"/>
  <c r="Q167" i="1"/>
  <c r="T167" i="1" s="1"/>
  <c r="S167" i="1"/>
  <c r="V167" i="1" s="1"/>
  <c r="R172" i="1"/>
  <c r="U172" i="1" s="1"/>
  <c r="Q178" i="1"/>
  <c r="T178" i="1" s="1"/>
  <c r="S178" i="1"/>
  <c r="V178" i="1" s="1"/>
  <c r="Q185" i="1"/>
  <c r="T185" i="1" s="1"/>
  <c r="S185" i="1"/>
  <c r="V185" i="1" s="1"/>
  <c r="Q89" i="1"/>
  <c r="T89" i="1" s="1"/>
  <c r="R89" i="1"/>
  <c r="U89" i="1" s="1"/>
  <c r="Q97" i="1"/>
  <c r="T97" i="1" s="1"/>
  <c r="S97" i="1"/>
  <c r="V97" i="1" s="1"/>
  <c r="Q132" i="1"/>
  <c r="T132" i="1" s="1"/>
  <c r="S132" i="1"/>
  <c r="V132" i="1" s="1"/>
  <c r="Q141" i="1"/>
  <c r="T141" i="1" s="1"/>
  <c r="S141" i="1"/>
  <c r="V141" i="1" s="1"/>
  <c r="R147" i="1"/>
  <c r="R161" i="1"/>
  <c r="U161" i="1" s="1"/>
  <c r="Q147" i="1"/>
  <c r="S147" i="1"/>
  <c r="Q161" i="1"/>
  <c r="T161" i="1" s="1"/>
  <c r="S161" i="1"/>
  <c r="V161" i="1" s="1"/>
  <c r="T147" i="1"/>
  <c r="Y135" i="3"/>
  <c r="O9" i="4" s="1"/>
  <c r="L153" i="3"/>
  <c r="E10" i="4" s="1"/>
  <c r="O153" i="3"/>
  <c r="G10" i="4" s="1"/>
  <c r="Q153" i="3"/>
  <c r="I10" i="4" s="1"/>
  <c r="T153" i="3"/>
  <c r="K10" i="4" s="1"/>
  <c r="W153" i="3"/>
  <c r="M10" i="4" s="1"/>
  <c r="X135" i="3"/>
  <c r="N9" i="4" s="1"/>
  <c r="K153" i="3"/>
  <c r="D10" i="4" s="1"/>
  <c r="M153" i="3"/>
  <c r="F10" i="4" s="1"/>
  <c r="P153" i="3"/>
  <c r="H10" i="4" s="1"/>
  <c r="S153" i="3"/>
  <c r="J10" i="4" s="1"/>
  <c r="U153" i="3"/>
  <c r="L10" i="4" s="1"/>
  <c r="X153" i="3"/>
  <c r="N10" i="4" s="1"/>
  <c r="Y153" i="3"/>
  <c r="O10" i="4" s="1"/>
  <c r="R97" i="1"/>
  <c r="U97" i="1" s="1"/>
  <c r="R116" i="1"/>
  <c r="U116" i="1" s="1"/>
  <c r="Q123" i="1"/>
  <c r="T123" i="1" s="1"/>
  <c r="S123" i="1"/>
  <c r="V123" i="1" s="1"/>
  <c r="R132" i="1"/>
  <c r="U132" i="1" s="1"/>
  <c r="R141" i="1"/>
  <c r="U141" i="1" s="1"/>
  <c r="S89" i="1"/>
  <c r="R103" i="1"/>
  <c r="Q116" i="1"/>
  <c r="S116" i="1"/>
  <c r="R123" i="1"/>
  <c r="U123" i="1" s="1"/>
  <c r="L44" i="3"/>
  <c r="E5" i="4" s="1"/>
  <c r="O44" i="3"/>
  <c r="G5" i="4" s="1"/>
  <c r="Q44" i="3"/>
  <c r="I5" i="4" s="1"/>
  <c r="T44" i="3"/>
  <c r="K5" i="4" s="1"/>
  <c r="Q59" i="1"/>
  <c r="T59" i="1" s="1"/>
  <c r="R63" i="1"/>
  <c r="U63" i="1" s="1"/>
  <c r="Q69" i="1"/>
  <c r="S69" i="1"/>
  <c r="V69" i="1" s="1"/>
  <c r="Q103" i="1"/>
  <c r="T103" i="1" s="1"/>
  <c r="S103" i="1"/>
  <c r="V103" i="1" s="1"/>
  <c r="R59" i="1"/>
  <c r="U59" i="1" s="1"/>
  <c r="R69" i="1"/>
  <c r="U69" i="1" s="1"/>
  <c r="O88" i="3"/>
  <c r="Q88" i="3"/>
  <c r="W88" i="3"/>
  <c r="M7" i="4" s="1"/>
  <c r="Y88" i="3"/>
  <c r="O7" i="4" s="1"/>
  <c r="K88" i="3"/>
  <c r="D7" i="4" s="1"/>
  <c r="M88" i="3"/>
  <c r="F7" i="4" s="1"/>
  <c r="P88" i="3"/>
  <c r="H7" i="4" s="1"/>
  <c r="S88" i="3"/>
  <c r="J7" i="4" s="1"/>
  <c r="U88" i="3"/>
  <c r="L7" i="4" s="1"/>
  <c r="X88" i="3"/>
  <c r="N7" i="4" s="1"/>
  <c r="T88" i="3"/>
  <c r="K7" i="4" s="1"/>
  <c r="L88" i="3"/>
  <c r="E7" i="4" s="1"/>
  <c r="G7" i="4"/>
  <c r="I7" i="4"/>
  <c r="R72" i="1"/>
  <c r="U72" i="1" s="1"/>
  <c r="Q72" i="1"/>
  <c r="T72" i="1" s="1"/>
  <c r="S72" i="1"/>
  <c r="V72" i="1" s="1"/>
  <c r="K44" i="3"/>
  <c r="D5" i="4" s="1"/>
  <c r="X24" i="3"/>
  <c r="N4" i="4" s="1"/>
  <c r="W44" i="3"/>
  <c r="M5" i="4" s="1"/>
  <c r="X68" i="3"/>
  <c r="N6" i="4" s="1"/>
  <c r="Y24" i="3"/>
  <c r="O4" i="4" s="1"/>
  <c r="Y68" i="3"/>
  <c r="O6" i="4" s="1"/>
  <c r="T69" i="1"/>
  <c r="R52" i="1"/>
  <c r="S59" i="1"/>
  <c r="V59" i="1" s="1"/>
  <c r="Q63" i="1"/>
  <c r="T63" i="1" s="1"/>
  <c r="S63" i="1"/>
  <c r="V63" i="1" s="1"/>
  <c r="U52" i="1"/>
  <c r="R37" i="1"/>
  <c r="U37" i="1" s="1"/>
  <c r="Q52" i="1"/>
  <c r="S52" i="1"/>
  <c r="P44" i="3"/>
  <c r="H5" i="4" s="1"/>
  <c r="X44" i="3"/>
  <c r="N5" i="4" s="1"/>
  <c r="M44" i="3"/>
  <c r="F5" i="4" s="1"/>
  <c r="U44" i="3"/>
  <c r="L5" i="4" s="1"/>
  <c r="S44" i="3"/>
  <c r="J5" i="4" s="1"/>
  <c r="R45" i="1"/>
  <c r="U45" i="1" s="1"/>
  <c r="Q37" i="1"/>
  <c r="T37" i="1" s="1"/>
  <c r="S37" i="1"/>
  <c r="V37" i="1" s="1"/>
  <c r="Q45" i="1"/>
  <c r="T45" i="1" s="1"/>
  <c r="S45" i="1"/>
  <c r="V45" i="1" s="1"/>
  <c r="V50" i="1" s="1"/>
  <c r="H5" i="2" s="1"/>
  <c r="V361" i="1" l="1"/>
  <c r="H22" i="2" s="1"/>
  <c r="S361" i="1"/>
  <c r="E22" i="2" s="1"/>
  <c r="U381" i="1"/>
  <c r="G23" i="2" s="1"/>
  <c r="V381" i="1"/>
  <c r="H23" i="2" s="1"/>
  <c r="R381" i="1"/>
  <c r="D23" i="2" s="1"/>
  <c r="Q381" i="1"/>
  <c r="C23" i="2" s="1"/>
  <c r="V336" i="1"/>
  <c r="V342" i="1" s="1"/>
  <c r="S342" i="1"/>
  <c r="U336" i="1"/>
  <c r="U342" i="1" s="1"/>
  <c r="R342" i="1"/>
  <c r="D21" i="2" s="1"/>
  <c r="T336" i="1"/>
  <c r="T342" i="1" s="1"/>
  <c r="Q342" i="1"/>
  <c r="U328" i="1"/>
  <c r="G20" i="2" s="1"/>
  <c r="C21" i="2"/>
  <c r="Q361" i="1"/>
  <c r="C22" i="2" s="1"/>
  <c r="Q328" i="1"/>
  <c r="C20" i="2" s="1"/>
  <c r="Q308" i="1"/>
  <c r="T308" i="1" s="1"/>
  <c r="F19" i="2" s="1"/>
  <c r="U276" i="1"/>
  <c r="G17" i="2" s="1"/>
  <c r="H21" i="2"/>
  <c r="E21" i="2"/>
  <c r="T293" i="1"/>
  <c r="F18" i="2" s="1"/>
  <c r="R308" i="1"/>
  <c r="D19" i="2" s="1"/>
  <c r="Q261" i="1"/>
  <c r="C16" i="2" s="1"/>
  <c r="T296" i="1"/>
  <c r="S308" i="1"/>
  <c r="E19" i="2" s="1"/>
  <c r="V328" i="1"/>
  <c r="H20" i="2" s="1"/>
  <c r="V276" i="1"/>
  <c r="H17" i="2" s="1"/>
  <c r="V293" i="1"/>
  <c r="H18" i="2" s="1"/>
  <c r="T165" i="1"/>
  <c r="F11" i="2" s="1"/>
  <c r="T199" i="1"/>
  <c r="F13" i="2" s="1"/>
  <c r="T217" i="1"/>
  <c r="F14" i="2" s="1"/>
  <c r="S328" i="1"/>
  <c r="E20" i="2" s="1"/>
  <c r="R328" i="1"/>
  <c r="D20" i="2" s="1"/>
  <c r="V308" i="1"/>
  <c r="H19" i="2" s="1"/>
  <c r="V244" i="1"/>
  <c r="H15" i="2" s="1"/>
  <c r="S261" i="1"/>
  <c r="E16" i="2" s="1"/>
  <c r="R276" i="1"/>
  <c r="D17" i="2" s="1"/>
  <c r="T276" i="1"/>
  <c r="F17" i="2" s="1"/>
  <c r="T310" i="1"/>
  <c r="T328" i="1" s="1"/>
  <c r="F20" i="2" s="1"/>
  <c r="S293" i="1"/>
  <c r="E18" i="2" s="1"/>
  <c r="Q293" i="1"/>
  <c r="C18" i="2" s="1"/>
  <c r="T261" i="1"/>
  <c r="F16" i="2" s="1"/>
  <c r="S276" i="1"/>
  <c r="E17" i="2" s="1"/>
  <c r="Q217" i="1"/>
  <c r="C14" i="2" s="1"/>
  <c r="S217" i="1"/>
  <c r="E14" i="2" s="1"/>
  <c r="T244" i="1"/>
  <c r="F15" i="2" s="1"/>
  <c r="U293" i="1"/>
  <c r="G18" i="2" s="1"/>
  <c r="V261" i="1"/>
  <c r="H16" i="2" s="1"/>
  <c r="R293" i="1"/>
  <c r="D18" i="2" s="1"/>
  <c r="Q276" i="1"/>
  <c r="C17" i="2" s="1"/>
  <c r="U246" i="1"/>
  <c r="U261" i="1" s="1"/>
  <c r="G16" i="2" s="1"/>
  <c r="R261" i="1"/>
  <c r="D16" i="2" s="1"/>
  <c r="Q199" i="1"/>
  <c r="C13" i="2" s="1"/>
  <c r="V199" i="1"/>
  <c r="H13" i="2" s="1"/>
  <c r="S199" i="1"/>
  <c r="E13" i="2" s="1"/>
  <c r="S244" i="1"/>
  <c r="E15" i="2" s="1"/>
  <c r="V183" i="1"/>
  <c r="H12" i="2" s="1"/>
  <c r="U244" i="1"/>
  <c r="G15" i="2" s="1"/>
  <c r="Q244" i="1"/>
  <c r="C15" i="2" s="1"/>
  <c r="R244" i="1"/>
  <c r="D15" i="2" s="1"/>
  <c r="U183" i="1"/>
  <c r="G12" i="2" s="1"/>
  <c r="U217" i="1"/>
  <c r="G14" i="2" s="1"/>
  <c r="T183" i="1"/>
  <c r="F12" i="2" s="1"/>
  <c r="T113" i="1"/>
  <c r="F8" i="2" s="1"/>
  <c r="Q183" i="1"/>
  <c r="C12" i="2" s="1"/>
  <c r="R183" i="1"/>
  <c r="D12" i="2" s="1"/>
  <c r="U199" i="1"/>
  <c r="G13" i="2" s="1"/>
  <c r="R199" i="1"/>
  <c r="D13" i="2" s="1"/>
  <c r="R217" i="1"/>
  <c r="D14" i="2" s="1"/>
  <c r="V217" i="1"/>
  <c r="H14" i="2" s="1"/>
  <c r="S127" i="1"/>
  <c r="E9" i="2" s="1"/>
  <c r="T145" i="1"/>
  <c r="F10" i="2" s="1"/>
  <c r="R165" i="1"/>
  <c r="D11" i="2" s="1"/>
  <c r="Q165" i="1"/>
  <c r="C11" i="2" s="1"/>
  <c r="U147" i="1"/>
  <c r="U165" i="1" s="1"/>
  <c r="G11" i="2" s="1"/>
  <c r="V147" i="1"/>
  <c r="V165" i="1" s="1"/>
  <c r="H11" i="2" s="1"/>
  <c r="S165" i="1"/>
  <c r="E11" i="2" s="1"/>
  <c r="S183" i="1"/>
  <c r="E12" i="2" s="1"/>
  <c r="Q127" i="1"/>
  <c r="C9" i="2" s="1"/>
  <c r="T116" i="1"/>
  <c r="T127" i="1" s="1"/>
  <c r="F9" i="2" s="1"/>
  <c r="Q145" i="1"/>
  <c r="C10" i="2" s="1"/>
  <c r="R127" i="1"/>
  <c r="D9" i="2" s="1"/>
  <c r="S145" i="1"/>
  <c r="E10" i="2" s="1"/>
  <c r="V145" i="1"/>
  <c r="H10" i="2" s="1"/>
  <c r="U127" i="1"/>
  <c r="G9" i="2" s="1"/>
  <c r="V116" i="1"/>
  <c r="V127" i="1" s="1"/>
  <c r="H9" i="2" s="1"/>
  <c r="T50" i="1"/>
  <c r="F5" i="2" s="1"/>
  <c r="R67" i="1"/>
  <c r="D6" i="2" s="1"/>
  <c r="U145" i="1"/>
  <c r="G10" i="2" s="1"/>
  <c r="R145" i="1"/>
  <c r="D10" i="2" s="1"/>
  <c r="U103" i="1"/>
  <c r="U113" i="1" s="1"/>
  <c r="G8" i="2" s="1"/>
  <c r="R113" i="1"/>
  <c r="D8" i="2" s="1"/>
  <c r="Q113" i="1"/>
  <c r="C8" i="2" s="1"/>
  <c r="V89" i="1"/>
  <c r="V113" i="1" s="1"/>
  <c r="H8" i="2" s="1"/>
  <c r="S113" i="1"/>
  <c r="E8" i="2" s="1"/>
  <c r="V52" i="1"/>
  <c r="V67" i="1" s="1"/>
  <c r="H6" i="2" s="1"/>
  <c r="S67" i="1"/>
  <c r="E6" i="2" s="1"/>
  <c r="R50" i="1"/>
  <c r="D5" i="2" s="1"/>
  <c r="T52" i="1"/>
  <c r="T67" i="1" s="1"/>
  <c r="F6" i="2" s="1"/>
  <c r="Q67" i="1"/>
  <c r="C6" i="2" s="1"/>
  <c r="U67" i="1"/>
  <c r="G6" i="2" s="1"/>
  <c r="U50" i="1"/>
  <c r="G5" i="2" s="1"/>
  <c r="S50" i="1"/>
  <c r="E5" i="2" s="1"/>
  <c r="Q50" i="1"/>
  <c r="C5" i="2" s="1"/>
  <c r="C19" i="2" l="1"/>
  <c r="F21" i="2"/>
  <c r="T361" i="1"/>
  <c r="F22" i="2" s="1"/>
  <c r="U308" i="1"/>
  <c r="G19" i="2" s="1"/>
  <c r="G21" i="2"/>
  <c r="U361" i="1"/>
  <c r="G22" i="2" s="1"/>
  <c r="P29" i="1" l="1"/>
  <c r="S29" i="1" s="1"/>
  <c r="V29" i="1" s="1"/>
  <c r="O29" i="1"/>
  <c r="R29" i="1" s="1"/>
  <c r="U29" i="1" s="1"/>
  <c r="N29" i="1"/>
  <c r="Q29" i="1" s="1"/>
  <c r="T29" i="1" s="1"/>
  <c r="P28" i="1"/>
  <c r="O28" i="1"/>
  <c r="N28" i="1"/>
  <c r="P27" i="1"/>
  <c r="O27" i="1"/>
  <c r="N27" i="1"/>
  <c r="P26" i="1"/>
  <c r="O26" i="1"/>
  <c r="N26" i="1"/>
  <c r="P83" i="1"/>
  <c r="S83" i="1" s="1"/>
  <c r="O83" i="1"/>
  <c r="R83" i="1" s="1"/>
  <c r="N83" i="1"/>
  <c r="Q83" i="1" s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R16" i="1" l="1"/>
  <c r="U16" i="1" s="1"/>
  <c r="Q23" i="1"/>
  <c r="T23" i="1" s="1"/>
  <c r="Q26" i="1"/>
  <c r="T26" i="1" s="1"/>
  <c r="U83" i="1"/>
  <c r="U87" i="1" s="1"/>
  <c r="G7" i="2" s="1"/>
  <c r="R87" i="1"/>
  <c r="D7" i="2" s="1"/>
  <c r="T83" i="1"/>
  <c r="T87" i="1" s="1"/>
  <c r="F7" i="2" s="1"/>
  <c r="Q87" i="1"/>
  <c r="C7" i="2" s="1"/>
  <c r="V83" i="1"/>
  <c r="V87" i="1" s="1"/>
  <c r="H7" i="2" s="1"/>
  <c r="S87" i="1"/>
  <c r="E7" i="2" s="1"/>
  <c r="S23" i="1"/>
  <c r="V23" i="1" s="1"/>
  <c r="Q16" i="1"/>
  <c r="T16" i="1" s="1"/>
  <c r="S16" i="1"/>
  <c r="R23" i="1"/>
  <c r="U23" i="1" s="1"/>
  <c r="R26" i="1"/>
  <c r="U26" i="1" s="1"/>
  <c r="S26" i="1"/>
  <c r="V26" i="1" s="1"/>
  <c r="U30" i="1" l="1"/>
  <c r="G4" i="2" s="1"/>
  <c r="G24" i="2" s="1"/>
  <c r="S30" i="1"/>
  <c r="E4" i="2" s="1"/>
  <c r="E24" i="2" s="1"/>
  <c r="T30" i="1"/>
  <c r="F4" i="2" s="1"/>
  <c r="F24" i="2" s="1"/>
  <c r="Q30" i="1"/>
  <c r="C4" i="2" s="1"/>
  <c r="C24" i="2" s="1"/>
  <c r="R30" i="1"/>
  <c r="D4" i="2" s="1"/>
  <c r="D24" i="2" s="1"/>
  <c r="V16" i="1"/>
  <c r="V30" i="1" l="1"/>
  <c r="H4" i="2" s="1"/>
  <c r="H24" i="2" s="1"/>
</calcChain>
</file>

<file path=xl/sharedStrings.xml><?xml version="1.0" encoding="utf-8"?>
<sst xmlns="http://schemas.openxmlformats.org/spreadsheetml/2006/main" count="1147" uniqueCount="169">
  <si>
    <t>I неделя</t>
  </si>
  <si>
    <t xml:space="preserve">                УТВЕРЖДАЮ</t>
  </si>
  <si>
    <t xml:space="preserve">                И.о.руководителя</t>
  </si>
  <si>
    <t xml:space="preserve">                управления образования</t>
  </si>
  <si>
    <t xml:space="preserve">                Акмолинской области</t>
  </si>
  <si>
    <t xml:space="preserve">                А.Балташева _____________</t>
  </si>
  <si>
    <t xml:space="preserve">                 "___"_______________2024год</t>
  </si>
  <si>
    <t>4-недельное перспективное  меню для организации питания школьников в общеобразовательных организациях (лето -осень)</t>
  </si>
  <si>
    <t>Наименование блюд</t>
  </si>
  <si>
    <t>Выход блюда, г</t>
  </si>
  <si>
    <t>Ингредиенты блюда</t>
  </si>
  <si>
    <t>Цена</t>
  </si>
  <si>
    <t>Брутто, г</t>
  </si>
  <si>
    <t>Нетто,г</t>
  </si>
  <si>
    <t>Сумма</t>
  </si>
  <si>
    <t xml:space="preserve">Стоимость набора сырья </t>
  </si>
  <si>
    <t xml:space="preserve">Стоимость готового блюда </t>
  </si>
  <si>
    <t>7-11 лет</t>
  </si>
  <si>
    <t>11-15 лет</t>
  </si>
  <si>
    <t xml:space="preserve">16-18 лет </t>
  </si>
  <si>
    <t>1-й день</t>
  </si>
  <si>
    <t>говядина (лопаточно-грудная часть)</t>
  </si>
  <si>
    <t>морковь</t>
  </si>
  <si>
    <t>лук репчатый</t>
  </si>
  <si>
    <t xml:space="preserve">масло растительное </t>
  </si>
  <si>
    <t>томатная паста</t>
  </si>
  <si>
    <t>мука пшеничная 1сорт</t>
  </si>
  <si>
    <t xml:space="preserve">соль йодированная </t>
  </si>
  <si>
    <t>гарнир: гречневая рассыпчатая</t>
  </si>
  <si>
    <t>масло сливочное</t>
  </si>
  <si>
    <t>гречка</t>
  </si>
  <si>
    <t>гуляш  (говядина)</t>
  </si>
  <si>
    <t xml:space="preserve">мед </t>
  </si>
  <si>
    <t xml:space="preserve">чай с молоком и сахаром </t>
  </si>
  <si>
    <t>чай высшего сорта</t>
  </si>
  <si>
    <t>сахар</t>
  </si>
  <si>
    <t>молоко 2,5%</t>
  </si>
  <si>
    <t>хлеб ржаной-пшеничный</t>
  </si>
  <si>
    <t xml:space="preserve">Расчет стоимости рациона питания </t>
  </si>
  <si>
    <t>день недели</t>
  </si>
  <si>
    <t xml:space="preserve">1 неделя </t>
  </si>
  <si>
    <t>Понедельник</t>
  </si>
  <si>
    <t>Вторник</t>
  </si>
  <si>
    <t>Среда</t>
  </si>
  <si>
    <t>Четверг</t>
  </si>
  <si>
    <t>Пятница</t>
  </si>
  <si>
    <t xml:space="preserve">2 неделя </t>
  </si>
  <si>
    <t xml:space="preserve">3неделя </t>
  </si>
  <si>
    <t xml:space="preserve">4неделя </t>
  </si>
  <si>
    <t xml:space="preserve">без НДС </t>
  </si>
  <si>
    <t>хлеб ржаной\пшеничный</t>
  </si>
  <si>
    <t xml:space="preserve">Белки </t>
  </si>
  <si>
    <t xml:space="preserve">Жиры </t>
  </si>
  <si>
    <t>Углеводы</t>
  </si>
  <si>
    <t>Ккал</t>
  </si>
  <si>
    <t>в100г</t>
  </si>
  <si>
    <t>ист.</t>
  </si>
  <si>
    <t>7-10 лет</t>
  </si>
  <si>
    <t>11-14 лет</t>
  </si>
  <si>
    <t xml:space="preserve">15-18 лет </t>
  </si>
  <si>
    <t xml:space="preserve">чай с молоком </t>
  </si>
  <si>
    <t>2 день</t>
  </si>
  <si>
    <t xml:space="preserve">жаркое по-домашнему из птицы </t>
  </si>
  <si>
    <t>курица(бедренная и берцовая кость с прилегающей к ней мякотью )</t>
  </si>
  <si>
    <t xml:space="preserve">картофель </t>
  </si>
  <si>
    <t xml:space="preserve">кислота лимонная </t>
  </si>
  <si>
    <t>3-й день</t>
  </si>
  <si>
    <t xml:space="preserve">крахмал картофельный </t>
  </si>
  <si>
    <t>кисель из  яблок</t>
  </si>
  <si>
    <t>яблоки</t>
  </si>
  <si>
    <t xml:space="preserve">лимонная кислота </t>
  </si>
  <si>
    <t>яблоко</t>
  </si>
  <si>
    <t xml:space="preserve">яблоко </t>
  </si>
  <si>
    <t xml:space="preserve">тефтели мясные (духовые)\ соус красный основной </t>
  </si>
  <si>
    <t>60\20</t>
  </si>
  <si>
    <t>90\20</t>
  </si>
  <si>
    <t>120\20</t>
  </si>
  <si>
    <t>говядина (котлетное мясо)</t>
  </si>
  <si>
    <t xml:space="preserve">крупа рисовая </t>
  </si>
  <si>
    <t xml:space="preserve">соус красный основной </t>
  </si>
  <si>
    <t>гарнир: макароны\отварные с маслом сливочным</t>
  </si>
  <si>
    <t>макароны</t>
  </si>
  <si>
    <t xml:space="preserve">масло сливочное </t>
  </si>
  <si>
    <t xml:space="preserve">сыр порциями </t>
  </si>
  <si>
    <t xml:space="preserve">сыр твердый </t>
  </si>
  <si>
    <t xml:space="preserve">компот из смеси сухофруктов </t>
  </si>
  <si>
    <t xml:space="preserve">яблоко и груша </t>
  </si>
  <si>
    <t xml:space="preserve">4-й день </t>
  </si>
  <si>
    <t xml:space="preserve">тефтели мясные \ соус красный основной </t>
  </si>
  <si>
    <t xml:space="preserve">60-(2шт) </t>
  </si>
  <si>
    <t xml:space="preserve">90-(3шт) </t>
  </si>
  <si>
    <t xml:space="preserve">120-(4шт) </t>
  </si>
  <si>
    <t xml:space="preserve">бульон </t>
  </si>
  <si>
    <t>масло растительное</t>
  </si>
  <si>
    <t xml:space="preserve">томатное пюре </t>
  </si>
  <si>
    <t>сыр</t>
  </si>
  <si>
    <t xml:space="preserve">сухофрукты </t>
  </si>
  <si>
    <t>салат из моркови</t>
  </si>
  <si>
    <t xml:space="preserve"> Суп с фрикадельками из говядины </t>
  </si>
  <si>
    <t>200\35</t>
  </si>
  <si>
    <t>250\35</t>
  </si>
  <si>
    <t>говядина (котлетное мясо )</t>
  </si>
  <si>
    <t>яйцо 1 категории</t>
  </si>
  <si>
    <t>сок фруктовый</t>
  </si>
  <si>
    <t>сок яблочный</t>
  </si>
  <si>
    <t xml:space="preserve">салат из моркови с сыром </t>
  </si>
  <si>
    <t xml:space="preserve"> картофель</t>
  </si>
  <si>
    <t xml:space="preserve">соль йодированная / </t>
  </si>
  <si>
    <t>5-й день</t>
  </si>
  <si>
    <t xml:space="preserve">чай черный с сахаром </t>
  </si>
  <si>
    <t>котлеты мясные\соус красный основной</t>
  </si>
  <si>
    <t>50\20</t>
  </si>
  <si>
    <t>75\20</t>
  </si>
  <si>
    <t>100\20</t>
  </si>
  <si>
    <t xml:space="preserve">хлеб пшеничный из муки 1 сорта </t>
  </si>
  <si>
    <t>сухари</t>
  </si>
  <si>
    <t xml:space="preserve">гарнир: картофельное пюре \масло сливочное </t>
  </si>
  <si>
    <t xml:space="preserve">маргарин сливочный </t>
  </si>
  <si>
    <t xml:space="preserve">ватрушка с творогом </t>
  </si>
  <si>
    <t>мука пшеничная в\с</t>
  </si>
  <si>
    <t>масло  сливочное</t>
  </si>
  <si>
    <t>Дрожжи прессованные</t>
  </si>
  <si>
    <t xml:space="preserve">творог </t>
  </si>
  <si>
    <t>ванилин</t>
  </si>
  <si>
    <t>котлеты мясные (духовые)\соус красный основной</t>
  </si>
  <si>
    <t>II неделя</t>
  </si>
  <si>
    <t>плов(говядина)</t>
  </si>
  <si>
    <t>говядина (тазобедренной части )</t>
  </si>
  <si>
    <t>крупа рисовая</t>
  </si>
  <si>
    <t xml:space="preserve">3-й день </t>
  </si>
  <si>
    <t xml:space="preserve">1-й день </t>
  </si>
  <si>
    <t>2-й день</t>
  </si>
  <si>
    <t xml:space="preserve">рагу из птицы </t>
  </si>
  <si>
    <t xml:space="preserve">котлеты мясные(духовые)\соус красный основной </t>
  </si>
  <si>
    <t>чай с лимоном и сахаром</t>
  </si>
  <si>
    <t xml:space="preserve">лимон </t>
  </si>
  <si>
    <t xml:space="preserve">чай с сахаром и лимоном </t>
  </si>
  <si>
    <t xml:space="preserve">салат из белокочанной капусты  </t>
  </si>
  <si>
    <t>капуста белокочанная</t>
  </si>
  <si>
    <t>уха из горбуши</t>
  </si>
  <si>
    <t>горбуша</t>
  </si>
  <si>
    <t>крупа пшено</t>
  </si>
  <si>
    <t xml:space="preserve">5-й день </t>
  </si>
  <si>
    <t>биточки мясные</t>
  </si>
  <si>
    <t>сузбеше</t>
  </si>
  <si>
    <t>биточки мясные (духовые)\соус красный основной</t>
  </si>
  <si>
    <t>сузбеше\творог</t>
  </si>
  <si>
    <t xml:space="preserve">сузбеше/творог </t>
  </si>
  <si>
    <t>III неделя</t>
  </si>
  <si>
    <t>дрожжи прессованные</t>
  </si>
  <si>
    <t>ватрушка с творогом</t>
  </si>
  <si>
    <t xml:space="preserve">салат из свеклы </t>
  </si>
  <si>
    <t xml:space="preserve">свекла </t>
  </si>
  <si>
    <t xml:space="preserve">яблоки свежие </t>
  </si>
  <si>
    <t xml:space="preserve">уха из горбуши </t>
  </si>
  <si>
    <t>сухофрукты</t>
  </si>
  <si>
    <t>IV неделя</t>
  </si>
  <si>
    <t>мед</t>
  </si>
  <si>
    <t>плов(говядина)/</t>
  </si>
  <si>
    <t xml:space="preserve">сок фруктовый </t>
  </si>
  <si>
    <t>говядина (таза бедренной части)</t>
  </si>
  <si>
    <t>картофель</t>
  </si>
  <si>
    <t>Жаркое по-домашнему (говядина)</t>
  </si>
  <si>
    <t xml:space="preserve">II неделя </t>
  </si>
  <si>
    <t xml:space="preserve">кисель из плодов, ягод </t>
  </si>
  <si>
    <t xml:space="preserve">дни недели </t>
  </si>
  <si>
    <t>недели</t>
  </si>
  <si>
    <t xml:space="preserve">Фактический расчет пищевого рациона для школьников, четырех недельного меню зима-весна </t>
  </si>
  <si>
    <t>4-й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</si>
</sst>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0.000"/>
    <numFmt numFmtId="166" formatCode="0.0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0" xfId="0" applyFont="1" applyFill="1"/>
    <xf numFmtId="0" fontId="3" fillId="0" borderId="0" xfId="0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2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8" fillId="0" borderId="0" xfId="0" applyFont="1"/>
    <xf numFmtId="0" fontId="8" fillId="0" borderId="1" xfId="0" applyFont="1" applyBorder="1"/>
    <xf numFmtId="2" fontId="8" fillId="0" borderId="1" xfId="0" applyNumberFormat="1" applyFont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1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1" fillId="0" borderId="0" xfId="0" applyFont="1"/>
    <xf numFmtId="1" fontId="6" fillId="0" borderId="1" xfId="0" applyNumberFormat="1" applyFont="1" applyBorder="1" applyAlignment="1">
      <alignment horizontal="center"/>
    </xf>
    <xf numFmtId="0" fontId="1" fillId="2" borderId="8" xfId="0" applyFont="1" applyFill="1" applyBorder="1"/>
    <xf numFmtId="0" fontId="1" fillId="2" borderId="3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167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5" fillId="0" borderId="0" xfId="0" applyFont="1"/>
    <xf numFmtId="0" fontId="4" fillId="0" borderId="0" xfId="0" applyFont="1"/>
    <xf numFmtId="0" fontId="8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/>
    <xf numFmtId="1" fontId="10" fillId="0" borderId="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0" fontId="0" fillId="0" borderId="0" xfId="0" applyBorder="1"/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1" fillId="2" borderId="8" xfId="0" applyFont="1" applyFill="1" applyBorder="1" applyAlignment="1">
      <alignment horizontal="left"/>
    </xf>
    <xf numFmtId="2" fontId="1" fillId="2" borderId="16" xfId="0" applyNumberFormat="1" applyFont="1" applyFill="1" applyBorder="1"/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wrapText="1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2" fontId="1" fillId="2" borderId="16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2" fontId="8" fillId="2" borderId="16" xfId="0" applyNumberFormat="1" applyFont="1" applyFill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166" fontId="1" fillId="2" borderId="16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2" fontId="4" fillId="2" borderId="0" xfId="0" applyNumberFormat="1" applyFont="1" applyFill="1" applyBorder="1"/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2" fontId="2" fillId="2" borderId="1" xfId="0" applyNumberFormat="1" applyFont="1" applyFill="1" applyBorder="1"/>
    <xf numFmtId="2" fontId="2" fillId="2" borderId="16" xfId="0" applyNumberFormat="1" applyFont="1" applyFill="1" applyBorder="1"/>
    <xf numFmtId="2" fontId="2" fillId="2" borderId="3" xfId="0" applyNumberFormat="1" applyFont="1" applyFill="1" applyBorder="1"/>
    <xf numFmtId="2" fontId="2" fillId="2" borderId="1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/>
    <xf numFmtId="2" fontId="2" fillId="0" borderId="16" xfId="0" applyNumberFormat="1" applyFont="1" applyBorder="1"/>
    <xf numFmtId="2" fontId="1" fillId="0" borderId="1" xfId="0" applyNumberFormat="1" applyFont="1" applyBorder="1"/>
    <xf numFmtId="2" fontId="1" fillId="0" borderId="1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83"/>
  <sheetViews>
    <sheetView tabSelected="1" topLeftCell="E4" workbookViewId="0">
      <selection activeCell="B14" sqref="B14:V14"/>
    </sheetView>
  </sheetViews>
  <sheetFormatPr defaultRowHeight="15" x14ac:dyDescent="0.25"/>
  <cols>
    <col min="2" max="2" width="27.5703125" customWidth="1"/>
    <col min="6" max="6" width="27.140625" customWidth="1"/>
  </cols>
  <sheetData>
    <row r="1" spans="2:26" ht="18.75" x14ac:dyDescent="0.3">
      <c r="R1" s="2" t="s">
        <v>1</v>
      </c>
      <c r="S1" s="2"/>
      <c r="T1" s="2"/>
      <c r="U1" s="2"/>
    </row>
    <row r="2" spans="2:26" ht="18.75" x14ac:dyDescent="0.3">
      <c r="R2" s="2" t="s">
        <v>2</v>
      </c>
      <c r="S2" s="2"/>
      <c r="T2" s="2"/>
      <c r="U2" s="2"/>
    </row>
    <row r="3" spans="2:26" ht="18.75" x14ac:dyDescent="0.3">
      <c r="R3" s="2" t="s">
        <v>3</v>
      </c>
      <c r="S3" s="2"/>
      <c r="T3" s="2"/>
      <c r="U3" s="2"/>
    </row>
    <row r="4" spans="2:26" ht="18.75" x14ac:dyDescent="0.3">
      <c r="R4" s="2" t="s">
        <v>4</v>
      </c>
      <c r="S4" s="2"/>
      <c r="T4" s="2"/>
      <c r="U4" s="2"/>
    </row>
    <row r="5" spans="2:26" ht="18.75" x14ac:dyDescent="0.3">
      <c r="R5" s="2" t="s">
        <v>5</v>
      </c>
      <c r="S5" s="2"/>
      <c r="T5" s="2"/>
      <c r="U5" s="2"/>
    </row>
    <row r="6" spans="2:26" ht="18.75" x14ac:dyDescent="0.3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8" t="s">
        <v>6</v>
      </c>
      <c r="S6" s="48"/>
      <c r="T6" s="48"/>
      <c r="U6" s="48"/>
      <c r="V6" s="47"/>
    </row>
    <row r="7" spans="2:26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6"/>
      <c r="X7" s="46"/>
      <c r="Y7" s="46"/>
      <c r="Z7" s="46"/>
    </row>
    <row r="8" spans="2:26" ht="18.75" x14ac:dyDescent="0.3">
      <c r="B8" s="64" t="s">
        <v>7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3"/>
      <c r="V8" s="3"/>
      <c r="W8" s="3"/>
      <c r="X8" s="3"/>
      <c r="Y8" s="3"/>
      <c r="Z8" s="3"/>
    </row>
    <row r="9" spans="2:26" ht="18.75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3"/>
      <c r="V9" s="3"/>
      <c r="W9" s="3"/>
      <c r="X9" s="3"/>
      <c r="Y9" s="3"/>
      <c r="Z9" s="3"/>
    </row>
    <row r="10" spans="2:26" ht="15.75" x14ac:dyDescent="0.25">
      <c r="B10" s="93"/>
      <c r="C10" s="93"/>
      <c r="D10" s="93"/>
      <c r="E10" s="9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"/>
      <c r="V10" s="3"/>
      <c r="W10" s="3"/>
      <c r="X10" s="3"/>
      <c r="Y10" s="3"/>
      <c r="Z10" s="3"/>
    </row>
    <row r="11" spans="2:26" ht="15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6"/>
      <c r="X11" s="46"/>
      <c r="Y11" s="46"/>
      <c r="Z11" s="46"/>
    </row>
    <row r="12" spans="2:26" ht="27.75" customHeight="1" x14ac:dyDescent="0.25">
      <c r="B12" s="97" t="s">
        <v>8</v>
      </c>
      <c r="C12" s="98" t="s">
        <v>9</v>
      </c>
      <c r="D12" s="98"/>
      <c r="E12" s="98"/>
      <c r="F12" s="98" t="s">
        <v>10</v>
      </c>
      <c r="G12" s="99" t="s">
        <v>11</v>
      </c>
      <c r="H12" s="98" t="s">
        <v>12</v>
      </c>
      <c r="I12" s="98"/>
      <c r="J12" s="98"/>
      <c r="K12" s="98" t="s">
        <v>13</v>
      </c>
      <c r="L12" s="98"/>
      <c r="M12" s="98"/>
      <c r="N12" s="98" t="s">
        <v>14</v>
      </c>
      <c r="O12" s="98"/>
      <c r="P12" s="98"/>
      <c r="Q12" s="98" t="s">
        <v>15</v>
      </c>
      <c r="R12" s="98"/>
      <c r="S12" s="98"/>
      <c r="T12" s="143" t="s">
        <v>16</v>
      </c>
      <c r="U12" s="143"/>
      <c r="V12" s="144"/>
      <c r="W12" s="46"/>
      <c r="X12" s="46"/>
      <c r="Y12" s="46"/>
      <c r="Z12" s="46"/>
    </row>
    <row r="13" spans="2:26" ht="31.5" x14ac:dyDescent="0.25">
      <c r="B13" s="102"/>
      <c r="C13" s="50" t="s">
        <v>17</v>
      </c>
      <c r="D13" s="50" t="s">
        <v>18</v>
      </c>
      <c r="E13" s="50" t="s">
        <v>19</v>
      </c>
      <c r="F13" s="65"/>
      <c r="G13" s="94"/>
      <c r="H13" s="50" t="s">
        <v>17</v>
      </c>
      <c r="I13" s="50" t="s">
        <v>18</v>
      </c>
      <c r="J13" s="50" t="s">
        <v>19</v>
      </c>
      <c r="K13" s="50" t="s">
        <v>17</v>
      </c>
      <c r="L13" s="50" t="s">
        <v>18</v>
      </c>
      <c r="M13" s="50" t="s">
        <v>19</v>
      </c>
      <c r="N13" s="50" t="s">
        <v>17</v>
      </c>
      <c r="O13" s="50" t="s">
        <v>18</v>
      </c>
      <c r="P13" s="50" t="s">
        <v>19</v>
      </c>
      <c r="Q13" s="50" t="s">
        <v>17</v>
      </c>
      <c r="R13" s="50" t="s">
        <v>18</v>
      </c>
      <c r="S13" s="50" t="s">
        <v>19</v>
      </c>
      <c r="T13" s="50" t="s">
        <v>17</v>
      </c>
      <c r="U13" s="50" t="s">
        <v>18</v>
      </c>
      <c r="V13" s="80" t="s">
        <v>19</v>
      </c>
      <c r="W13" s="46"/>
      <c r="X13" s="46"/>
      <c r="Y13" s="46"/>
      <c r="Z13" s="46"/>
    </row>
    <row r="14" spans="2:26" ht="15.75" x14ac:dyDescent="0.25">
      <c r="B14" s="140" t="s">
        <v>0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41"/>
      <c r="W14" s="46"/>
      <c r="X14" s="46"/>
      <c r="Y14" s="46"/>
      <c r="Z14" s="46"/>
    </row>
    <row r="15" spans="2:26" ht="18.75" customHeight="1" x14ac:dyDescent="0.25">
      <c r="B15" s="103" t="s">
        <v>20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104"/>
      <c r="W15" s="46"/>
      <c r="X15" s="46"/>
      <c r="Y15" s="46"/>
      <c r="Z15" s="46"/>
    </row>
    <row r="16" spans="2:26" ht="31.5" x14ac:dyDescent="0.25">
      <c r="B16" s="62" t="s">
        <v>31</v>
      </c>
      <c r="C16" s="61">
        <v>75</v>
      </c>
      <c r="D16" s="61">
        <v>75</v>
      </c>
      <c r="E16" s="61">
        <v>100</v>
      </c>
      <c r="F16" s="5" t="s">
        <v>21</v>
      </c>
      <c r="G16" s="53">
        <v>2850</v>
      </c>
      <c r="H16" s="52">
        <v>0.107</v>
      </c>
      <c r="I16" s="52">
        <v>0.107</v>
      </c>
      <c r="J16" s="7">
        <v>0.216</v>
      </c>
      <c r="K16" s="7">
        <v>0.11899999999999999</v>
      </c>
      <c r="L16" s="7">
        <v>0.11899999999999999</v>
      </c>
      <c r="M16" s="7">
        <v>0.159</v>
      </c>
      <c r="N16" s="53">
        <f t="shared" ref="N16:N29" si="0">H16*G16</f>
        <v>304.95</v>
      </c>
      <c r="O16" s="53">
        <f t="shared" ref="O16:O25" si="1">I16*G16</f>
        <v>304.95</v>
      </c>
      <c r="P16" s="53">
        <f t="shared" ref="P16:P29" si="2">J16*G16</f>
        <v>615.6</v>
      </c>
      <c r="Q16" s="60">
        <f>SUM(N16:N21)</f>
        <v>327.00199999999995</v>
      </c>
      <c r="R16" s="60">
        <f>SUM(O16:O21)</f>
        <v>327.00199999999995</v>
      </c>
      <c r="S16" s="60">
        <f>SUM(P16:P21)</f>
        <v>645.69900000000007</v>
      </c>
      <c r="T16" s="60">
        <f>Q16+Q16*50%</f>
        <v>490.50299999999993</v>
      </c>
      <c r="U16" s="60">
        <f>R16+R16*50%</f>
        <v>490.50299999999993</v>
      </c>
      <c r="V16" s="105">
        <f>S16+S16*50%</f>
        <v>968.5485000000001</v>
      </c>
      <c r="W16" s="46"/>
      <c r="X16" s="46"/>
      <c r="Y16" s="46"/>
      <c r="Z16" s="46"/>
    </row>
    <row r="17" spans="2:26" ht="15.75" x14ac:dyDescent="0.25">
      <c r="B17" s="62"/>
      <c r="C17" s="61"/>
      <c r="D17" s="61"/>
      <c r="E17" s="61"/>
      <c r="F17" s="8" t="s">
        <v>22</v>
      </c>
      <c r="G17" s="53">
        <v>177</v>
      </c>
      <c r="H17" s="7">
        <v>0.01</v>
      </c>
      <c r="I17" s="7">
        <v>0.01</v>
      </c>
      <c r="J17" s="52">
        <v>1.4999999999999999E-2</v>
      </c>
      <c r="K17" s="52">
        <v>8.0000000000000002E-3</v>
      </c>
      <c r="L17" s="52">
        <v>8.0000000000000002E-3</v>
      </c>
      <c r="M17" s="52">
        <v>1.2E-2</v>
      </c>
      <c r="N17" s="53">
        <f t="shared" si="0"/>
        <v>1.77</v>
      </c>
      <c r="O17" s="53">
        <f t="shared" si="1"/>
        <v>1.77</v>
      </c>
      <c r="P17" s="53">
        <f t="shared" si="2"/>
        <v>2.6549999999999998</v>
      </c>
      <c r="Q17" s="61"/>
      <c r="R17" s="61"/>
      <c r="S17" s="61"/>
      <c r="T17" s="61"/>
      <c r="U17" s="61"/>
      <c r="V17" s="106"/>
      <c r="W17" s="46"/>
      <c r="X17" s="46"/>
      <c r="Y17" s="46"/>
      <c r="Z17" s="46"/>
    </row>
    <row r="18" spans="2:26" ht="15.75" x14ac:dyDescent="0.25">
      <c r="B18" s="62"/>
      <c r="C18" s="61"/>
      <c r="D18" s="61"/>
      <c r="E18" s="61"/>
      <c r="F18" s="8" t="s">
        <v>23</v>
      </c>
      <c r="G18" s="53">
        <v>133</v>
      </c>
      <c r="H18" s="52">
        <v>7.0000000000000001E-3</v>
      </c>
      <c r="I18" s="52">
        <v>7.0000000000000001E-3</v>
      </c>
      <c r="J18" s="52">
        <v>0.01</v>
      </c>
      <c r="K18" s="52">
        <v>6.0000000000000001E-3</v>
      </c>
      <c r="L18" s="52">
        <v>6.0000000000000001E-3</v>
      </c>
      <c r="M18" s="52">
        <v>8.0000000000000002E-3</v>
      </c>
      <c r="N18" s="53">
        <f t="shared" si="0"/>
        <v>0.93100000000000005</v>
      </c>
      <c r="O18" s="53">
        <f t="shared" si="1"/>
        <v>0.93100000000000005</v>
      </c>
      <c r="P18" s="53">
        <f t="shared" si="2"/>
        <v>1.33</v>
      </c>
      <c r="Q18" s="61"/>
      <c r="R18" s="61"/>
      <c r="S18" s="61"/>
      <c r="T18" s="61"/>
      <c r="U18" s="61"/>
      <c r="V18" s="106"/>
      <c r="W18" s="46"/>
      <c r="X18" s="46"/>
      <c r="Y18" s="46"/>
      <c r="Z18" s="46"/>
    </row>
    <row r="19" spans="2:26" ht="15.75" x14ac:dyDescent="0.25">
      <c r="B19" s="62"/>
      <c r="C19" s="61"/>
      <c r="D19" s="61"/>
      <c r="E19" s="61"/>
      <c r="F19" s="8" t="s">
        <v>24</v>
      </c>
      <c r="G19" s="53">
        <v>683</v>
      </c>
      <c r="H19" s="52">
        <v>7.0000000000000001E-3</v>
      </c>
      <c r="I19" s="52">
        <v>7.0000000000000001E-3</v>
      </c>
      <c r="J19" s="52">
        <v>0.01</v>
      </c>
      <c r="K19" s="52">
        <v>7.0000000000000001E-3</v>
      </c>
      <c r="L19" s="52">
        <v>7.0000000000000001E-3</v>
      </c>
      <c r="M19" s="52">
        <v>0.01</v>
      </c>
      <c r="N19" s="53">
        <f t="shared" si="0"/>
        <v>4.7809999999999997</v>
      </c>
      <c r="O19" s="53">
        <f t="shared" si="1"/>
        <v>4.7809999999999997</v>
      </c>
      <c r="P19" s="53">
        <f t="shared" si="2"/>
        <v>6.83</v>
      </c>
      <c r="Q19" s="61"/>
      <c r="R19" s="61"/>
      <c r="S19" s="61"/>
      <c r="T19" s="61"/>
      <c r="U19" s="61"/>
      <c r="V19" s="106"/>
      <c r="W19" s="46"/>
      <c r="X19" s="46"/>
      <c r="Y19" s="46"/>
      <c r="Z19" s="46"/>
    </row>
    <row r="20" spans="2:26" ht="15.75" x14ac:dyDescent="0.25">
      <c r="B20" s="62"/>
      <c r="C20" s="61"/>
      <c r="D20" s="61"/>
      <c r="E20" s="61"/>
      <c r="F20" s="8" t="s">
        <v>25</v>
      </c>
      <c r="G20" s="53">
        <v>900</v>
      </c>
      <c r="H20" s="52">
        <v>1.4999999999999999E-2</v>
      </c>
      <c r="I20" s="52">
        <v>1.4999999999999999E-2</v>
      </c>
      <c r="J20" s="52">
        <v>0.02</v>
      </c>
      <c r="K20" s="52">
        <v>1.4999999999999999E-2</v>
      </c>
      <c r="L20" s="52">
        <v>1.4999999999999999E-2</v>
      </c>
      <c r="M20" s="52">
        <v>0.02</v>
      </c>
      <c r="N20" s="53">
        <f t="shared" si="0"/>
        <v>13.5</v>
      </c>
      <c r="O20" s="53">
        <f t="shared" si="1"/>
        <v>13.5</v>
      </c>
      <c r="P20" s="53">
        <f t="shared" si="2"/>
        <v>18</v>
      </c>
      <c r="Q20" s="61"/>
      <c r="R20" s="61"/>
      <c r="S20" s="61"/>
      <c r="T20" s="61"/>
      <c r="U20" s="61"/>
      <c r="V20" s="106"/>
      <c r="W20" s="46"/>
      <c r="X20" s="46"/>
      <c r="Y20" s="46"/>
      <c r="Z20" s="46"/>
    </row>
    <row r="21" spans="2:26" ht="15.75" x14ac:dyDescent="0.25">
      <c r="B21" s="62"/>
      <c r="C21" s="61"/>
      <c r="D21" s="61"/>
      <c r="E21" s="61"/>
      <c r="F21" s="8" t="s">
        <v>26</v>
      </c>
      <c r="G21" s="53">
        <v>214</v>
      </c>
      <c r="H21" s="52">
        <v>5.0000000000000001E-3</v>
      </c>
      <c r="I21" s="52">
        <v>5.0000000000000001E-3</v>
      </c>
      <c r="J21" s="7">
        <v>6.0000000000000001E-3</v>
      </c>
      <c r="K21" s="52">
        <v>5.0000000000000001E-3</v>
      </c>
      <c r="L21" s="52">
        <v>5.0000000000000001E-3</v>
      </c>
      <c r="M21" s="7">
        <v>6.0000000000000001E-3</v>
      </c>
      <c r="N21" s="53">
        <f t="shared" si="0"/>
        <v>1.07</v>
      </c>
      <c r="O21" s="53">
        <f t="shared" si="1"/>
        <v>1.07</v>
      </c>
      <c r="P21" s="53">
        <f t="shared" si="2"/>
        <v>1.284</v>
      </c>
      <c r="Q21" s="61"/>
      <c r="R21" s="61"/>
      <c r="S21" s="61"/>
      <c r="T21" s="61"/>
      <c r="U21" s="61"/>
      <c r="V21" s="106"/>
      <c r="W21" s="46"/>
      <c r="X21" s="46"/>
      <c r="Y21" s="46"/>
      <c r="Z21" s="46"/>
    </row>
    <row r="22" spans="2:26" ht="15.75" x14ac:dyDescent="0.25">
      <c r="B22" s="62"/>
      <c r="C22" s="61"/>
      <c r="D22" s="61"/>
      <c r="E22" s="61"/>
      <c r="F22" s="8" t="s">
        <v>27</v>
      </c>
      <c r="G22" s="53">
        <v>76</v>
      </c>
      <c r="H22" s="52">
        <v>1E-3</v>
      </c>
      <c r="I22" s="52">
        <v>1E-3</v>
      </c>
      <c r="J22" s="52">
        <v>1E-3</v>
      </c>
      <c r="K22" s="52">
        <v>1E-3</v>
      </c>
      <c r="L22" s="52">
        <v>1E-3</v>
      </c>
      <c r="M22" s="52">
        <v>1E-3</v>
      </c>
      <c r="N22" s="53">
        <f t="shared" si="0"/>
        <v>7.5999999999999998E-2</v>
      </c>
      <c r="O22" s="53">
        <f t="shared" si="1"/>
        <v>7.5999999999999998E-2</v>
      </c>
      <c r="P22" s="53">
        <f t="shared" si="2"/>
        <v>7.5999999999999998E-2</v>
      </c>
      <c r="Q22" s="61"/>
      <c r="R22" s="61"/>
      <c r="S22" s="61"/>
      <c r="T22" s="61"/>
      <c r="U22" s="61"/>
      <c r="V22" s="106"/>
      <c r="W22" s="46"/>
      <c r="X22" s="46"/>
      <c r="Y22" s="46"/>
      <c r="Z22" s="46"/>
    </row>
    <row r="23" spans="2:26" ht="15.75" x14ac:dyDescent="0.25">
      <c r="B23" s="62" t="s">
        <v>28</v>
      </c>
      <c r="C23" s="61">
        <v>100</v>
      </c>
      <c r="D23" s="61">
        <v>130</v>
      </c>
      <c r="E23" s="61">
        <v>150</v>
      </c>
      <c r="F23" s="8" t="s">
        <v>29</v>
      </c>
      <c r="G23" s="53">
        <v>5068</v>
      </c>
      <c r="H23" s="52">
        <v>5.0000000000000001E-3</v>
      </c>
      <c r="I23" s="52">
        <v>5.0000000000000001E-3</v>
      </c>
      <c r="J23" s="52">
        <v>5.0000000000000001E-3</v>
      </c>
      <c r="K23" s="52">
        <v>5.0000000000000001E-3</v>
      </c>
      <c r="L23" s="52">
        <v>5.0000000000000001E-3</v>
      </c>
      <c r="M23" s="52">
        <v>5.0000000000000001E-3</v>
      </c>
      <c r="N23" s="53">
        <f t="shared" si="0"/>
        <v>25.34</v>
      </c>
      <c r="O23" s="53">
        <f t="shared" si="1"/>
        <v>25.34</v>
      </c>
      <c r="P23" s="53">
        <f t="shared" si="2"/>
        <v>25.34</v>
      </c>
      <c r="Q23" s="60">
        <f>SUM(N23:N25)</f>
        <v>35.064</v>
      </c>
      <c r="R23" s="60">
        <f>SUM(O23:O25)</f>
        <v>37.878</v>
      </c>
      <c r="S23" s="60">
        <f>SUM(P23:P25)</f>
        <v>39.686999999999998</v>
      </c>
      <c r="T23" s="60">
        <f>Q23+Q23*50%</f>
        <v>52.596000000000004</v>
      </c>
      <c r="U23" s="60">
        <f>R23+R23*50%</f>
        <v>56.817</v>
      </c>
      <c r="V23" s="105">
        <f>S23+S23*50%</f>
        <v>59.530499999999996</v>
      </c>
      <c r="W23" s="46"/>
      <c r="X23" s="46"/>
      <c r="Y23" s="46"/>
      <c r="Z23" s="46"/>
    </row>
    <row r="24" spans="2:26" ht="15.75" x14ac:dyDescent="0.25">
      <c r="B24" s="62"/>
      <c r="C24" s="61"/>
      <c r="D24" s="61"/>
      <c r="E24" s="61"/>
      <c r="F24" s="8" t="s">
        <v>30</v>
      </c>
      <c r="G24" s="53">
        <v>201</v>
      </c>
      <c r="H24" s="7">
        <v>4.8000000000000001E-2</v>
      </c>
      <c r="I24" s="7">
        <v>6.2E-2</v>
      </c>
      <c r="J24" s="7">
        <v>7.0999999999999994E-2</v>
      </c>
      <c r="K24" s="7">
        <v>4.8000000000000001E-2</v>
      </c>
      <c r="L24" s="7">
        <v>6.2E-2</v>
      </c>
      <c r="M24" s="7">
        <v>7.0999999999999994E-2</v>
      </c>
      <c r="N24" s="53">
        <f t="shared" si="0"/>
        <v>9.6479999999999997</v>
      </c>
      <c r="O24" s="53">
        <f t="shared" si="1"/>
        <v>12.462</v>
      </c>
      <c r="P24" s="53">
        <f t="shared" si="2"/>
        <v>14.270999999999999</v>
      </c>
      <c r="Q24" s="61"/>
      <c r="R24" s="61"/>
      <c r="S24" s="61"/>
      <c r="T24" s="60"/>
      <c r="U24" s="60"/>
      <c r="V24" s="105"/>
      <c r="W24" s="46"/>
      <c r="X24" s="46"/>
      <c r="Y24" s="46"/>
      <c r="Z24" s="46"/>
    </row>
    <row r="25" spans="2:26" ht="15.75" x14ac:dyDescent="0.25">
      <c r="B25" s="62"/>
      <c r="C25" s="61"/>
      <c r="D25" s="61"/>
      <c r="E25" s="61"/>
      <c r="F25" s="8" t="s">
        <v>27</v>
      </c>
      <c r="G25" s="53">
        <v>76</v>
      </c>
      <c r="H25" s="52">
        <v>1E-3</v>
      </c>
      <c r="I25" s="52">
        <v>1E-3</v>
      </c>
      <c r="J25" s="52">
        <v>1E-3</v>
      </c>
      <c r="K25" s="52">
        <v>1E-3</v>
      </c>
      <c r="L25" s="52">
        <v>1E-3</v>
      </c>
      <c r="M25" s="52">
        <v>1E-3</v>
      </c>
      <c r="N25" s="53">
        <f t="shared" si="0"/>
        <v>7.5999999999999998E-2</v>
      </c>
      <c r="O25" s="53">
        <f t="shared" si="1"/>
        <v>7.5999999999999998E-2</v>
      </c>
      <c r="P25" s="53">
        <f t="shared" si="2"/>
        <v>7.5999999999999998E-2</v>
      </c>
      <c r="Q25" s="61"/>
      <c r="R25" s="61"/>
      <c r="S25" s="61"/>
      <c r="T25" s="60"/>
      <c r="U25" s="60"/>
      <c r="V25" s="105"/>
      <c r="W25" s="46"/>
      <c r="X25" s="46"/>
      <c r="Y25" s="46"/>
      <c r="Z25" s="46"/>
    </row>
    <row r="26" spans="2:26" ht="15.75" x14ac:dyDescent="0.25">
      <c r="B26" s="62" t="s">
        <v>33</v>
      </c>
      <c r="C26" s="61">
        <v>200</v>
      </c>
      <c r="D26" s="61">
        <v>200</v>
      </c>
      <c r="E26" s="61">
        <v>200</v>
      </c>
      <c r="F26" s="11" t="s">
        <v>34</v>
      </c>
      <c r="G26" s="53">
        <v>5000</v>
      </c>
      <c r="H26" s="52">
        <v>1E-3</v>
      </c>
      <c r="I26" s="52">
        <v>1E-3</v>
      </c>
      <c r="J26" s="52">
        <v>1E-3</v>
      </c>
      <c r="K26" s="52">
        <v>1E-3</v>
      </c>
      <c r="L26" s="52">
        <v>1E-3</v>
      </c>
      <c r="M26" s="52">
        <v>1E-3</v>
      </c>
      <c r="N26" s="53">
        <f t="shared" si="0"/>
        <v>5</v>
      </c>
      <c r="O26" s="53">
        <f>I26*G26</f>
        <v>5</v>
      </c>
      <c r="P26" s="53">
        <f t="shared" si="2"/>
        <v>5</v>
      </c>
      <c r="Q26" s="60">
        <f>SUM(N26:N28)</f>
        <v>31.774999999999999</v>
      </c>
      <c r="R26" s="60">
        <f>SUM(O26:O28)</f>
        <v>31.774999999999999</v>
      </c>
      <c r="S26" s="60">
        <f>SUM(P26:P28)</f>
        <v>31.774999999999999</v>
      </c>
      <c r="T26" s="61">
        <f t="shared" ref="T26:V26" si="3">Q26+Q26*50%</f>
        <v>47.662499999999994</v>
      </c>
      <c r="U26" s="61">
        <f t="shared" si="3"/>
        <v>47.662499999999994</v>
      </c>
      <c r="V26" s="106">
        <f t="shared" si="3"/>
        <v>47.662499999999994</v>
      </c>
      <c r="W26" s="46"/>
      <c r="X26" s="46"/>
      <c r="Y26" s="46"/>
      <c r="Z26" s="46"/>
    </row>
    <row r="27" spans="2:26" ht="15.75" x14ac:dyDescent="0.25">
      <c r="B27" s="62"/>
      <c r="C27" s="61"/>
      <c r="D27" s="61"/>
      <c r="E27" s="61"/>
      <c r="F27" s="8" t="s">
        <v>35</v>
      </c>
      <c r="G27" s="53">
        <v>435</v>
      </c>
      <c r="H27" s="7">
        <v>1.4999999999999999E-2</v>
      </c>
      <c r="I27" s="7">
        <v>1.4999999999999999E-2</v>
      </c>
      <c r="J27" s="7">
        <v>1.4999999999999999E-2</v>
      </c>
      <c r="K27" s="7">
        <v>1.4999999999999999E-2</v>
      </c>
      <c r="L27" s="7">
        <v>1.4999999999999999E-2</v>
      </c>
      <c r="M27" s="7">
        <v>1.4999999999999999E-2</v>
      </c>
      <c r="N27" s="53">
        <f t="shared" si="0"/>
        <v>6.5249999999999995</v>
      </c>
      <c r="O27" s="53">
        <f>I27*G27</f>
        <v>6.5249999999999995</v>
      </c>
      <c r="P27" s="53">
        <f t="shared" si="2"/>
        <v>6.5249999999999995</v>
      </c>
      <c r="Q27" s="60"/>
      <c r="R27" s="60"/>
      <c r="S27" s="60"/>
      <c r="T27" s="61"/>
      <c r="U27" s="61"/>
      <c r="V27" s="106"/>
      <c r="W27" s="46"/>
      <c r="X27" s="46"/>
      <c r="Y27" s="46"/>
      <c r="Z27" s="46"/>
    </row>
    <row r="28" spans="2:26" ht="15.75" x14ac:dyDescent="0.25">
      <c r="B28" s="62"/>
      <c r="C28" s="61"/>
      <c r="D28" s="61"/>
      <c r="E28" s="61"/>
      <c r="F28" s="8" t="s">
        <v>36</v>
      </c>
      <c r="G28" s="53">
        <v>405</v>
      </c>
      <c r="H28" s="7">
        <v>0.05</v>
      </c>
      <c r="I28" s="7">
        <v>0.05</v>
      </c>
      <c r="J28" s="7">
        <v>0.05</v>
      </c>
      <c r="K28" s="7">
        <v>0.05</v>
      </c>
      <c r="L28" s="7">
        <v>0.05</v>
      </c>
      <c r="M28" s="7">
        <v>0.05</v>
      </c>
      <c r="N28" s="53">
        <f t="shared" si="0"/>
        <v>20.25</v>
      </c>
      <c r="O28" s="53">
        <f>I28*G28</f>
        <v>20.25</v>
      </c>
      <c r="P28" s="53">
        <f t="shared" si="2"/>
        <v>20.25</v>
      </c>
      <c r="Q28" s="60"/>
      <c r="R28" s="60"/>
      <c r="S28" s="60"/>
      <c r="T28" s="61"/>
      <c r="U28" s="61"/>
      <c r="V28" s="106"/>
      <c r="W28" s="46"/>
      <c r="X28" s="46"/>
      <c r="Y28" s="46"/>
      <c r="Z28" s="46"/>
    </row>
    <row r="29" spans="2:26" ht="15.75" x14ac:dyDescent="0.25">
      <c r="B29" s="107" t="s">
        <v>50</v>
      </c>
      <c r="C29" s="52">
        <v>20</v>
      </c>
      <c r="D29" s="52">
        <v>35</v>
      </c>
      <c r="E29" s="52">
        <v>40</v>
      </c>
      <c r="F29" s="34" t="s">
        <v>37</v>
      </c>
      <c r="G29" s="53">
        <v>594</v>
      </c>
      <c r="H29" s="7">
        <v>0.02</v>
      </c>
      <c r="I29" s="52">
        <v>3.5000000000000003E-2</v>
      </c>
      <c r="J29" s="7">
        <v>0.04</v>
      </c>
      <c r="K29" s="7">
        <v>0.02</v>
      </c>
      <c r="L29" s="52">
        <v>3.5000000000000003E-2</v>
      </c>
      <c r="M29" s="7">
        <v>0.04</v>
      </c>
      <c r="N29" s="53">
        <f t="shared" si="0"/>
        <v>11.88</v>
      </c>
      <c r="O29" s="53">
        <f>I29*G29</f>
        <v>20.790000000000003</v>
      </c>
      <c r="P29" s="53">
        <f t="shared" si="2"/>
        <v>23.76</v>
      </c>
      <c r="Q29" s="53">
        <f>SUM(N29)</f>
        <v>11.88</v>
      </c>
      <c r="R29" s="53">
        <f>SUM(O29)</f>
        <v>20.790000000000003</v>
      </c>
      <c r="S29" s="53">
        <f>SUM(P29)</f>
        <v>23.76</v>
      </c>
      <c r="T29" s="52">
        <f>Q29+Q29*50%</f>
        <v>17.82</v>
      </c>
      <c r="U29" s="53">
        <f>R29+R29*50%</f>
        <v>31.185000000000002</v>
      </c>
      <c r="V29" s="108">
        <f>S29+S29*50%</f>
        <v>35.64</v>
      </c>
      <c r="W29" s="46"/>
      <c r="X29" s="46"/>
      <c r="Y29" s="46"/>
      <c r="Z29" s="46"/>
    </row>
    <row r="30" spans="2:26" ht="15.75" x14ac:dyDescent="0.25">
      <c r="B30" s="2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45">
        <f>SUM(Q16:Q29)</f>
        <v>405.72099999999995</v>
      </c>
      <c r="R30" s="145">
        <f t="shared" ref="R30:V30" si="4">SUM(R16:R29)</f>
        <v>417.44499999999994</v>
      </c>
      <c r="S30" s="145">
        <f t="shared" si="4"/>
        <v>740.92100000000005</v>
      </c>
      <c r="T30" s="145">
        <f t="shared" si="4"/>
        <v>608.58150000000001</v>
      </c>
      <c r="U30" s="145">
        <f t="shared" si="4"/>
        <v>626.16750000000002</v>
      </c>
      <c r="V30" s="146">
        <f t="shared" si="4"/>
        <v>1111.3815000000002</v>
      </c>
      <c r="W30" s="46"/>
      <c r="X30" s="46"/>
      <c r="Y30" s="46"/>
      <c r="Z30" s="46"/>
    </row>
    <row r="31" spans="2:26" ht="15.75" x14ac:dyDescent="0.25">
      <c r="B31" s="121" t="s">
        <v>61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9"/>
      <c r="W31" s="46"/>
      <c r="X31" s="46"/>
      <c r="Y31" s="46"/>
      <c r="Z31" s="46"/>
    </row>
    <row r="32" spans="2:26" ht="15.75" x14ac:dyDescent="0.25">
      <c r="B32" s="62" t="s">
        <v>137</v>
      </c>
      <c r="C32" s="61">
        <v>60</v>
      </c>
      <c r="D32" s="61">
        <v>100</v>
      </c>
      <c r="E32" s="61">
        <v>100</v>
      </c>
      <c r="F32" s="8" t="s">
        <v>138</v>
      </c>
      <c r="G32" s="53">
        <v>132</v>
      </c>
      <c r="H32" s="7">
        <v>5.8999999999999997E-2</v>
      </c>
      <c r="I32" s="53">
        <v>9.9000000000000005E-2</v>
      </c>
      <c r="J32" s="7">
        <v>9.9000000000000005E-2</v>
      </c>
      <c r="K32" s="7">
        <v>4.7E-2</v>
      </c>
      <c r="L32" s="7">
        <v>7.9000000000000001E-2</v>
      </c>
      <c r="M32" s="7">
        <v>7.9000000000000001E-2</v>
      </c>
      <c r="N32" s="53">
        <f t="shared" ref="N32:N36" si="5">H32*G32</f>
        <v>7.7879999999999994</v>
      </c>
      <c r="O32" s="53">
        <f t="shared" ref="O32:O36" si="6">I32*G32</f>
        <v>13.068000000000001</v>
      </c>
      <c r="P32" s="53">
        <f t="shared" ref="P32:P36" si="7">J32*G32</f>
        <v>13.068000000000001</v>
      </c>
      <c r="Q32" s="60">
        <f>SUM(N32:N36)</f>
        <v>12.633999999999999</v>
      </c>
      <c r="R32" s="60">
        <f>SUM(O32:O36)</f>
        <v>20.6</v>
      </c>
      <c r="S32" s="60">
        <f>SUM(P32:P36)</f>
        <v>20.6</v>
      </c>
      <c r="T32" s="60">
        <f>Q32+Q32*50%</f>
        <v>18.950999999999997</v>
      </c>
      <c r="U32" s="60">
        <f>R32+R32*50%</f>
        <v>30.900000000000002</v>
      </c>
      <c r="V32" s="105">
        <f>S32+S32*50%</f>
        <v>30.900000000000002</v>
      </c>
      <c r="W32" s="46"/>
      <c r="X32" s="46"/>
      <c r="Y32" s="46"/>
      <c r="Z32" s="46"/>
    </row>
    <row r="33" spans="2:26" ht="15.75" x14ac:dyDescent="0.25">
      <c r="B33" s="62"/>
      <c r="C33" s="61"/>
      <c r="D33" s="61"/>
      <c r="E33" s="61"/>
      <c r="F33" s="8" t="s">
        <v>22</v>
      </c>
      <c r="G33" s="53">
        <v>177</v>
      </c>
      <c r="H33" s="52">
        <v>8.0000000000000002E-3</v>
      </c>
      <c r="I33" s="52">
        <v>1.2999999999999999E-2</v>
      </c>
      <c r="J33" s="52">
        <v>1.2999999999999999E-2</v>
      </c>
      <c r="K33" s="52">
        <v>0.06</v>
      </c>
      <c r="L33" s="52">
        <v>0.01</v>
      </c>
      <c r="M33" s="52">
        <v>0.01</v>
      </c>
      <c r="N33" s="53">
        <f t="shared" si="5"/>
        <v>1.4159999999999999</v>
      </c>
      <c r="O33" s="53">
        <f t="shared" si="6"/>
        <v>2.3009999999999997</v>
      </c>
      <c r="P33" s="53">
        <f t="shared" si="7"/>
        <v>2.3009999999999997</v>
      </c>
      <c r="Q33" s="61"/>
      <c r="R33" s="61"/>
      <c r="S33" s="61"/>
      <c r="T33" s="60"/>
      <c r="U33" s="60"/>
      <c r="V33" s="105"/>
      <c r="W33" s="46"/>
      <c r="X33" s="46"/>
      <c r="Y33" s="46"/>
      <c r="Z33" s="46"/>
    </row>
    <row r="34" spans="2:26" ht="15.75" x14ac:dyDescent="0.25">
      <c r="B34" s="62"/>
      <c r="C34" s="61"/>
      <c r="D34" s="61"/>
      <c r="E34" s="61"/>
      <c r="F34" s="8" t="s">
        <v>24</v>
      </c>
      <c r="G34" s="53">
        <v>683</v>
      </c>
      <c r="H34" s="52">
        <v>3.0000000000000001E-3</v>
      </c>
      <c r="I34" s="52">
        <v>5.0000000000000001E-3</v>
      </c>
      <c r="J34" s="52">
        <v>5.0000000000000001E-3</v>
      </c>
      <c r="K34" s="52">
        <v>3.0000000000000001E-3</v>
      </c>
      <c r="L34" s="52">
        <v>5.0000000000000001E-3</v>
      </c>
      <c r="M34" s="52">
        <v>5.0000000000000001E-3</v>
      </c>
      <c r="N34" s="53">
        <f t="shared" si="5"/>
        <v>2.0489999999999999</v>
      </c>
      <c r="O34" s="53">
        <f t="shared" si="6"/>
        <v>3.415</v>
      </c>
      <c r="P34" s="53">
        <f t="shared" si="7"/>
        <v>3.415</v>
      </c>
      <c r="Q34" s="61"/>
      <c r="R34" s="61"/>
      <c r="S34" s="61"/>
      <c r="T34" s="60"/>
      <c r="U34" s="60"/>
      <c r="V34" s="105"/>
      <c r="W34" s="46"/>
      <c r="X34" s="46"/>
      <c r="Y34" s="46"/>
      <c r="Z34" s="46"/>
    </row>
    <row r="35" spans="2:26" ht="15.75" x14ac:dyDescent="0.25">
      <c r="B35" s="62"/>
      <c r="C35" s="61"/>
      <c r="D35" s="61"/>
      <c r="E35" s="61"/>
      <c r="F35" s="8" t="s">
        <v>27</v>
      </c>
      <c r="G35" s="53">
        <v>76</v>
      </c>
      <c r="H35" s="52">
        <v>1E-3</v>
      </c>
      <c r="I35" s="52">
        <v>1E-3</v>
      </c>
      <c r="J35" s="52">
        <v>1E-3</v>
      </c>
      <c r="K35" s="52">
        <v>1E-3</v>
      </c>
      <c r="L35" s="52">
        <v>1E-3</v>
      </c>
      <c r="M35" s="52">
        <v>1E-3</v>
      </c>
      <c r="N35" s="53">
        <f t="shared" si="5"/>
        <v>7.5999999999999998E-2</v>
      </c>
      <c r="O35" s="53">
        <f t="shared" si="6"/>
        <v>7.5999999999999998E-2</v>
      </c>
      <c r="P35" s="53">
        <f t="shared" si="7"/>
        <v>7.5999999999999998E-2</v>
      </c>
      <c r="Q35" s="61"/>
      <c r="R35" s="61"/>
      <c r="S35" s="61"/>
      <c r="T35" s="60"/>
      <c r="U35" s="60"/>
      <c r="V35" s="105"/>
      <c r="W35" s="46"/>
      <c r="X35" s="46"/>
      <c r="Y35" s="46"/>
      <c r="Z35" s="46"/>
    </row>
    <row r="36" spans="2:26" ht="15.75" x14ac:dyDescent="0.25">
      <c r="B36" s="62"/>
      <c r="C36" s="61"/>
      <c r="D36" s="61"/>
      <c r="E36" s="61"/>
      <c r="F36" s="8" t="s">
        <v>35</v>
      </c>
      <c r="G36" s="53">
        <v>435</v>
      </c>
      <c r="H36" s="52">
        <v>3.0000000000000001E-3</v>
      </c>
      <c r="I36" s="52">
        <v>4.0000000000000001E-3</v>
      </c>
      <c r="J36" s="52">
        <v>4.0000000000000001E-3</v>
      </c>
      <c r="K36" s="52">
        <v>3.0000000000000001E-3</v>
      </c>
      <c r="L36" s="52">
        <v>4.0000000000000001E-3</v>
      </c>
      <c r="M36" s="52">
        <v>4.0000000000000001E-3</v>
      </c>
      <c r="N36" s="53">
        <f t="shared" si="5"/>
        <v>1.3049999999999999</v>
      </c>
      <c r="O36" s="53">
        <f t="shared" si="6"/>
        <v>1.74</v>
      </c>
      <c r="P36" s="53">
        <f t="shared" si="7"/>
        <v>1.74</v>
      </c>
      <c r="Q36" s="61"/>
      <c r="R36" s="61"/>
      <c r="S36" s="61"/>
      <c r="T36" s="60"/>
      <c r="U36" s="60"/>
      <c r="V36" s="105"/>
      <c r="W36" s="46"/>
      <c r="X36" s="46"/>
      <c r="Y36" s="46"/>
      <c r="Z36" s="46"/>
    </row>
    <row r="37" spans="2:26" ht="63" x14ac:dyDescent="0.25">
      <c r="B37" s="62" t="s">
        <v>62</v>
      </c>
      <c r="C37" s="61">
        <v>200</v>
      </c>
      <c r="D37" s="61">
        <v>200</v>
      </c>
      <c r="E37" s="61">
        <v>250</v>
      </c>
      <c r="F37" s="37" t="s">
        <v>63</v>
      </c>
      <c r="G37" s="53">
        <v>1500</v>
      </c>
      <c r="H37" s="7">
        <v>0.16</v>
      </c>
      <c r="I37" s="7">
        <v>0.16</v>
      </c>
      <c r="J37" s="7">
        <v>0.21299999999999999</v>
      </c>
      <c r="K37" s="7">
        <v>0.109</v>
      </c>
      <c r="L37" s="7">
        <v>0.109</v>
      </c>
      <c r="M37" s="7">
        <v>0.14499999999999999</v>
      </c>
      <c r="N37" s="53">
        <f t="shared" ref="N37:N49" si="8">H37*G37</f>
        <v>240</v>
      </c>
      <c r="O37" s="53">
        <f t="shared" ref="O37:O49" si="9">I37*G37</f>
        <v>240</v>
      </c>
      <c r="P37" s="53">
        <f t="shared" ref="P37:P49" si="10">J37*G37</f>
        <v>319.5</v>
      </c>
      <c r="Q37" s="60">
        <f>SUM(N37:N44)</f>
        <v>277.07779999999997</v>
      </c>
      <c r="R37" s="60">
        <f>SUM(O37:O44)</f>
        <v>277.07779999999997</v>
      </c>
      <c r="S37" s="60">
        <f>SUM(P37:P44)</f>
        <v>363.62570000000005</v>
      </c>
      <c r="T37" s="60">
        <f>Q37+Q37*50%</f>
        <v>415.61669999999992</v>
      </c>
      <c r="U37" s="60">
        <f>R37+R37*50%</f>
        <v>415.61669999999992</v>
      </c>
      <c r="V37" s="105">
        <f>S37+S37*50%</f>
        <v>545.43855000000008</v>
      </c>
      <c r="W37" s="46"/>
      <c r="X37" s="46"/>
      <c r="Y37" s="46"/>
      <c r="Z37" s="46"/>
    </row>
    <row r="38" spans="2:26" ht="15.75" x14ac:dyDescent="0.25">
      <c r="B38" s="62"/>
      <c r="C38" s="61"/>
      <c r="D38" s="61"/>
      <c r="E38" s="61"/>
      <c r="F38" s="8" t="s">
        <v>24</v>
      </c>
      <c r="G38" s="53">
        <v>683</v>
      </c>
      <c r="H38" s="7">
        <v>5.0000000000000001E-3</v>
      </c>
      <c r="I38" s="7">
        <v>5.0000000000000001E-3</v>
      </c>
      <c r="J38" s="7">
        <v>6.0000000000000001E-3</v>
      </c>
      <c r="K38" s="7">
        <v>5.0000000000000001E-3</v>
      </c>
      <c r="L38" s="7">
        <v>5.0000000000000001E-3</v>
      </c>
      <c r="M38" s="7">
        <v>6.0000000000000001E-3</v>
      </c>
      <c r="N38" s="53">
        <f t="shared" si="8"/>
        <v>3.415</v>
      </c>
      <c r="O38" s="53">
        <f t="shared" si="9"/>
        <v>3.415</v>
      </c>
      <c r="P38" s="53">
        <f t="shared" si="10"/>
        <v>4.0979999999999999</v>
      </c>
      <c r="Q38" s="60"/>
      <c r="R38" s="60"/>
      <c r="S38" s="60"/>
      <c r="T38" s="60"/>
      <c r="U38" s="60"/>
      <c r="V38" s="105"/>
      <c r="W38" s="46"/>
      <c r="X38" s="46"/>
      <c r="Y38" s="46"/>
      <c r="Z38" s="46"/>
    </row>
    <row r="39" spans="2:26" ht="15.75" x14ac:dyDescent="0.25">
      <c r="B39" s="62"/>
      <c r="C39" s="61"/>
      <c r="D39" s="61"/>
      <c r="E39" s="61"/>
      <c r="F39" s="8" t="s">
        <v>64</v>
      </c>
      <c r="G39" s="53">
        <v>211</v>
      </c>
      <c r="H39" s="7">
        <v>0.107</v>
      </c>
      <c r="I39" s="7">
        <v>0.107</v>
      </c>
      <c r="J39" s="7">
        <v>0.128</v>
      </c>
      <c r="K39" s="7">
        <v>0.08</v>
      </c>
      <c r="L39" s="7">
        <v>0.08</v>
      </c>
      <c r="M39" s="7">
        <v>9.6000000000000002E-2</v>
      </c>
      <c r="N39" s="53">
        <f t="shared" si="8"/>
        <v>22.576999999999998</v>
      </c>
      <c r="O39" s="53">
        <f t="shared" si="9"/>
        <v>22.576999999999998</v>
      </c>
      <c r="P39" s="53">
        <f t="shared" si="10"/>
        <v>27.007999999999999</v>
      </c>
      <c r="Q39" s="60"/>
      <c r="R39" s="60"/>
      <c r="S39" s="60"/>
      <c r="T39" s="60"/>
      <c r="U39" s="60"/>
      <c r="V39" s="105"/>
      <c r="W39" s="46"/>
      <c r="X39" s="46"/>
      <c r="Y39" s="46"/>
      <c r="Z39" s="46"/>
    </row>
    <row r="40" spans="2:26" ht="15.75" x14ac:dyDescent="0.25">
      <c r="B40" s="62"/>
      <c r="C40" s="61"/>
      <c r="D40" s="61"/>
      <c r="E40" s="61"/>
      <c r="F40" s="8" t="s">
        <v>22</v>
      </c>
      <c r="G40" s="53">
        <v>177</v>
      </c>
      <c r="H40" s="7">
        <v>2.1999999999999999E-2</v>
      </c>
      <c r="I40" s="7">
        <v>2.1999999999999999E-2</v>
      </c>
      <c r="J40" s="7">
        <v>2.5999999999999999E-2</v>
      </c>
      <c r="K40" s="7">
        <v>1.7999999999999999E-2</v>
      </c>
      <c r="L40" s="7">
        <v>1.7999999999999999E-2</v>
      </c>
      <c r="M40" s="7">
        <v>2.1000000000000001E-2</v>
      </c>
      <c r="N40" s="53">
        <f t="shared" si="8"/>
        <v>3.8939999999999997</v>
      </c>
      <c r="O40" s="53">
        <f t="shared" si="9"/>
        <v>3.8939999999999997</v>
      </c>
      <c r="P40" s="53">
        <f t="shared" si="10"/>
        <v>4.6019999999999994</v>
      </c>
      <c r="Q40" s="60"/>
      <c r="R40" s="60"/>
      <c r="S40" s="60"/>
      <c r="T40" s="60"/>
      <c r="U40" s="60"/>
      <c r="V40" s="105"/>
      <c r="W40" s="46"/>
      <c r="X40" s="46"/>
      <c r="Y40" s="46"/>
      <c r="Z40" s="46"/>
    </row>
    <row r="41" spans="2:26" ht="15.75" x14ac:dyDescent="0.25">
      <c r="B41" s="62"/>
      <c r="C41" s="61"/>
      <c r="D41" s="61"/>
      <c r="E41" s="61"/>
      <c r="F41" s="8" t="s">
        <v>23</v>
      </c>
      <c r="G41" s="53">
        <v>133</v>
      </c>
      <c r="H41" s="52">
        <v>1.2E-2</v>
      </c>
      <c r="I41" s="52">
        <v>1.2E-2</v>
      </c>
      <c r="J41" s="7">
        <v>1.4E-2</v>
      </c>
      <c r="K41" s="7">
        <v>0.01</v>
      </c>
      <c r="L41" s="7">
        <v>0.01</v>
      </c>
      <c r="M41" s="7">
        <v>1.2E-2</v>
      </c>
      <c r="N41" s="53">
        <f t="shared" si="8"/>
        <v>1.5960000000000001</v>
      </c>
      <c r="O41" s="53">
        <f t="shared" si="9"/>
        <v>1.5960000000000001</v>
      </c>
      <c r="P41" s="53">
        <f t="shared" si="10"/>
        <v>1.8620000000000001</v>
      </c>
      <c r="Q41" s="60"/>
      <c r="R41" s="60"/>
      <c r="S41" s="60"/>
      <c r="T41" s="60"/>
      <c r="U41" s="60"/>
      <c r="V41" s="105"/>
      <c r="W41" s="46"/>
      <c r="X41" s="46"/>
      <c r="Y41" s="46"/>
      <c r="Z41" s="46"/>
    </row>
    <row r="42" spans="2:26" ht="15.75" x14ac:dyDescent="0.25">
      <c r="B42" s="62"/>
      <c r="C42" s="61"/>
      <c r="D42" s="61"/>
      <c r="E42" s="61"/>
      <c r="F42" s="8" t="s">
        <v>25</v>
      </c>
      <c r="G42" s="53">
        <v>900</v>
      </c>
      <c r="H42" s="52">
        <v>6.0000000000000001E-3</v>
      </c>
      <c r="I42" s="52">
        <v>6.0000000000000001E-3</v>
      </c>
      <c r="J42" s="52">
        <v>7.0000000000000001E-3</v>
      </c>
      <c r="K42" s="52">
        <v>6.0000000000000001E-3</v>
      </c>
      <c r="L42" s="52">
        <v>6.0000000000000001E-3</v>
      </c>
      <c r="M42" s="52">
        <v>7.0000000000000001E-3</v>
      </c>
      <c r="N42" s="53">
        <f t="shared" si="8"/>
        <v>5.4</v>
      </c>
      <c r="O42" s="53">
        <f t="shared" si="9"/>
        <v>5.4</v>
      </c>
      <c r="P42" s="53">
        <f t="shared" si="10"/>
        <v>6.3</v>
      </c>
      <c r="Q42" s="60"/>
      <c r="R42" s="60"/>
      <c r="S42" s="60"/>
      <c r="T42" s="60"/>
      <c r="U42" s="60"/>
      <c r="V42" s="105"/>
      <c r="W42" s="46"/>
      <c r="X42" s="46"/>
      <c r="Y42" s="46"/>
      <c r="Z42" s="46"/>
    </row>
    <row r="43" spans="2:26" ht="15.75" x14ac:dyDescent="0.25">
      <c r="B43" s="62"/>
      <c r="C43" s="61"/>
      <c r="D43" s="61"/>
      <c r="E43" s="61"/>
      <c r="F43" s="8" t="s">
        <v>26</v>
      </c>
      <c r="G43" s="53">
        <v>59.9</v>
      </c>
      <c r="H43" s="52">
        <v>2E-3</v>
      </c>
      <c r="I43" s="52">
        <v>2E-3</v>
      </c>
      <c r="J43" s="52">
        <v>3.0000000000000001E-3</v>
      </c>
      <c r="K43" s="52">
        <v>2E-3</v>
      </c>
      <c r="L43" s="52">
        <v>2E-3</v>
      </c>
      <c r="M43" s="52">
        <v>3.0000000000000001E-3</v>
      </c>
      <c r="N43" s="53">
        <f t="shared" si="8"/>
        <v>0.1198</v>
      </c>
      <c r="O43" s="53">
        <f t="shared" si="9"/>
        <v>0.1198</v>
      </c>
      <c r="P43" s="53">
        <f t="shared" si="10"/>
        <v>0.1797</v>
      </c>
      <c r="Q43" s="60"/>
      <c r="R43" s="60"/>
      <c r="S43" s="60"/>
      <c r="T43" s="60"/>
      <c r="U43" s="60"/>
      <c r="V43" s="105"/>
      <c r="W43" s="46"/>
      <c r="X43" s="46"/>
      <c r="Y43" s="46"/>
      <c r="Z43" s="46"/>
    </row>
    <row r="44" spans="2:26" ht="15.75" x14ac:dyDescent="0.25">
      <c r="B44" s="62"/>
      <c r="C44" s="61"/>
      <c r="D44" s="61"/>
      <c r="E44" s="61"/>
      <c r="F44" s="8" t="s">
        <v>27</v>
      </c>
      <c r="G44" s="53">
        <v>76</v>
      </c>
      <c r="H44" s="52">
        <v>1E-3</v>
      </c>
      <c r="I44" s="52">
        <v>1E-3</v>
      </c>
      <c r="J44" s="52">
        <v>1E-3</v>
      </c>
      <c r="K44" s="52">
        <v>1E-3</v>
      </c>
      <c r="L44" s="52">
        <v>1E-3</v>
      </c>
      <c r="M44" s="52">
        <v>1E-3</v>
      </c>
      <c r="N44" s="53">
        <f t="shared" si="8"/>
        <v>7.5999999999999998E-2</v>
      </c>
      <c r="O44" s="53">
        <f t="shared" si="9"/>
        <v>7.5999999999999998E-2</v>
      </c>
      <c r="P44" s="53">
        <f t="shared" si="10"/>
        <v>7.5999999999999998E-2</v>
      </c>
      <c r="Q44" s="60"/>
      <c r="R44" s="60"/>
      <c r="S44" s="60"/>
      <c r="T44" s="60"/>
      <c r="U44" s="60"/>
      <c r="V44" s="105"/>
      <c r="W44" s="46"/>
      <c r="X44" s="46"/>
      <c r="Y44" s="46"/>
      <c r="Z44" s="46"/>
    </row>
    <row r="45" spans="2:26" ht="15.75" x14ac:dyDescent="0.25">
      <c r="B45" s="62" t="s">
        <v>164</v>
      </c>
      <c r="C45" s="61">
        <v>200</v>
      </c>
      <c r="D45" s="61">
        <v>200</v>
      </c>
      <c r="E45" s="61">
        <v>200</v>
      </c>
      <c r="F45" s="37" t="s">
        <v>69</v>
      </c>
      <c r="G45" s="53">
        <v>800</v>
      </c>
      <c r="H45" s="52">
        <v>5.1999999999999998E-2</v>
      </c>
      <c r="I45" s="52">
        <v>5.1999999999999998E-2</v>
      </c>
      <c r="J45" s="52">
        <v>5.1999999999999998E-2</v>
      </c>
      <c r="K45" s="52">
        <v>4.4999999999999998E-2</v>
      </c>
      <c r="L45" s="52">
        <v>4.4999999999999998E-2</v>
      </c>
      <c r="M45" s="52">
        <v>4.4999999999999998E-2</v>
      </c>
      <c r="N45" s="53">
        <f t="shared" si="8"/>
        <v>41.6</v>
      </c>
      <c r="O45" s="53">
        <f t="shared" si="9"/>
        <v>41.6</v>
      </c>
      <c r="P45" s="53">
        <f t="shared" si="10"/>
        <v>41.6</v>
      </c>
      <c r="Q45" s="60">
        <f>SUM(N45:N48)</f>
        <v>76.14</v>
      </c>
      <c r="R45" s="60">
        <f>SUM(O45:O48)</f>
        <v>76.14</v>
      </c>
      <c r="S45" s="60">
        <f>SUM(P45:P48)</f>
        <v>76.14</v>
      </c>
      <c r="T45" s="60">
        <f>Q45+Q45*50%</f>
        <v>114.21000000000001</v>
      </c>
      <c r="U45" s="60">
        <f>R45+R45*50%</f>
        <v>114.21000000000001</v>
      </c>
      <c r="V45" s="105">
        <f>S45+S45*50%</f>
        <v>114.21000000000001</v>
      </c>
      <c r="W45" s="46"/>
      <c r="X45" s="46"/>
      <c r="Y45" s="46"/>
      <c r="Z45" s="46"/>
    </row>
    <row r="46" spans="2:26" ht="15.75" x14ac:dyDescent="0.25">
      <c r="B46" s="62"/>
      <c r="C46" s="61"/>
      <c r="D46" s="61"/>
      <c r="E46" s="61"/>
      <c r="F46" s="8" t="s">
        <v>35</v>
      </c>
      <c r="G46" s="53">
        <v>435</v>
      </c>
      <c r="H46" s="7">
        <v>2.4E-2</v>
      </c>
      <c r="I46" s="7">
        <v>2.4E-2</v>
      </c>
      <c r="J46" s="7">
        <v>2.4E-2</v>
      </c>
      <c r="K46" s="7">
        <v>2.4E-2</v>
      </c>
      <c r="L46" s="7">
        <v>2.4E-2</v>
      </c>
      <c r="M46" s="7">
        <v>2.4E-2</v>
      </c>
      <c r="N46" s="53">
        <f t="shared" si="8"/>
        <v>10.44</v>
      </c>
      <c r="O46" s="53">
        <f t="shared" si="9"/>
        <v>10.44</v>
      </c>
      <c r="P46" s="53">
        <f t="shared" si="10"/>
        <v>10.44</v>
      </c>
      <c r="Q46" s="61"/>
      <c r="R46" s="61"/>
      <c r="S46" s="61"/>
      <c r="T46" s="61"/>
      <c r="U46" s="61"/>
      <c r="V46" s="106"/>
      <c r="W46" s="46"/>
      <c r="X46" s="46"/>
      <c r="Y46" s="46"/>
      <c r="Z46" s="46"/>
    </row>
    <row r="47" spans="2:26" ht="15.75" x14ac:dyDescent="0.25">
      <c r="B47" s="62"/>
      <c r="C47" s="61"/>
      <c r="D47" s="61"/>
      <c r="E47" s="61"/>
      <c r="F47" s="8" t="s">
        <v>70</v>
      </c>
      <c r="G47" s="53">
        <v>1000</v>
      </c>
      <c r="H47" s="52">
        <v>1E-4</v>
      </c>
      <c r="I47" s="52">
        <v>1E-4</v>
      </c>
      <c r="J47" s="52">
        <v>1E-4</v>
      </c>
      <c r="K47" s="52">
        <v>1E-4</v>
      </c>
      <c r="L47" s="52">
        <v>1E-4</v>
      </c>
      <c r="M47" s="52">
        <v>1E-4</v>
      </c>
      <c r="N47" s="53">
        <f t="shared" si="8"/>
        <v>0.1</v>
      </c>
      <c r="O47" s="53">
        <f t="shared" si="9"/>
        <v>0.1</v>
      </c>
      <c r="P47" s="53">
        <f t="shared" si="10"/>
        <v>0.1</v>
      </c>
      <c r="Q47" s="61"/>
      <c r="R47" s="61"/>
      <c r="S47" s="61"/>
      <c r="T47" s="61"/>
      <c r="U47" s="61"/>
      <c r="V47" s="106"/>
      <c r="W47" s="46"/>
      <c r="X47" s="46"/>
      <c r="Y47" s="46"/>
      <c r="Z47" s="46"/>
    </row>
    <row r="48" spans="2:26" ht="15.75" x14ac:dyDescent="0.25">
      <c r="B48" s="62"/>
      <c r="C48" s="61"/>
      <c r="D48" s="61"/>
      <c r="E48" s="61"/>
      <c r="F48" s="8" t="s">
        <v>67</v>
      </c>
      <c r="G48" s="53">
        <v>1500</v>
      </c>
      <c r="H48" s="52">
        <v>1.6E-2</v>
      </c>
      <c r="I48" s="52">
        <v>1.6E-2</v>
      </c>
      <c r="J48" s="52">
        <v>1.6E-2</v>
      </c>
      <c r="K48" s="52">
        <v>1.6E-2</v>
      </c>
      <c r="L48" s="52">
        <v>1.6E-2</v>
      </c>
      <c r="M48" s="52">
        <v>1.6E-2</v>
      </c>
      <c r="N48" s="53">
        <f t="shared" si="8"/>
        <v>24</v>
      </c>
      <c r="O48" s="53">
        <f t="shared" si="9"/>
        <v>24</v>
      </c>
      <c r="P48" s="53">
        <f t="shared" si="10"/>
        <v>24</v>
      </c>
      <c r="Q48" s="61"/>
      <c r="R48" s="61"/>
      <c r="S48" s="61"/>
      <c r="T48" s="61"/>
      <c r="U48" s="61"/>
      <c r="V48" s="106"/>
      <c r="W48" s="46"/>
      <c r="X48" s="46"/>
      <c r="Y48" s="46"/>
      <c r="Z48" s="46"/>
    </row>
    <row r="49" spans="2:26" ht="15.75" x14ac:dyDescent="0.25">
      <c r="B49" s="107" t="s">
        <v>50</v>
      </c>
      <c r="C49" s="52">
        <v>20</v>
      </c>
      <c r="D49" s="52">
        <v>35</v>
      </c>
      <c r="E49" s="52">
        <v>40</v>
      </c>
      <c r="F49" s="32" t="s">
        <v>50</v>
      </c>
      <c r="G49" s="53">
        <v>594</v>
      </c>
      <c r="H49" s="7">
        <v>0.02</v>
      </c>
      <c r="I49" s="52">
        <v>3.5000000000000003E-2</v>
      </c>
      <c r="J49" s="7">
        <v>0.04</v>
      </c>
      <c r="K49" s="7">
        <v>0.02</v>
      </c>
      <c r="L49" s="52">
        <v>3.5000000000000003E-2</v>
      </c>
      <c r="M49" s="7">
        <v>0.04</v>
      </c>
      <c r="N49" s="53">
        <f t="shared" si="8"/>
        <v>11.88</v>
      </c>
      <c r="O49" s="53">
        <f t="shared" si="9"/>
        <v>20.790000000000003</v>
      </c>
      <c r="P49" s="53">
        <f t="shared" si="10"/>
        <v>23.76</v>
      </c>
      <c r="Q49" s="53">
        <f>SUM(N49)</f>
        <v>11.88</v>
      </c>
      <c r="R49" s="53">
        <f>SUM(O49)</f>
        <v>20.790000000000003</v>
      </c>
      <c r="S49" s="53">
        <f>SUM(P49)</f>
        <v>23.76</v>
      </c>
      <c r="T49" s="52">
        <f>Q49+Q49*50%</f>
        <v>17.82</v>
      </c>
      <c r="U49" s="52">
        <f>R49+R49*50%</f>
        <v>31.185000000000002</v>
      </c>
      <c r="V49" s="108">
        <f>S49+S49*50%</f>
        <v>35.64</v>
      </c>
      <c r="W49" s="46"/>
      <c r="X49" s="46"/>
      <c r="Y49" s="46"/>
      <c r="Z49" s="46"/>
    </row>
    <row r="50" spans="2:26" ht="15.75" x14ac:dyDescent="0.25">
      <c r="B50" s="107"/>
      <c r="C50" s="52"/>
      <c r="D50" s="52"/>
      <c r="E50" s="52"/>
      <c r="F50" s="32"/>
      <c r="G50" s="53"/>
      <c r="H50" s="7"/>
      <c r="I50" s="52"/>
      <c r="J50" s="7"/>
      <c r="K50" s="7"/>
      <c r="L50" s="7"/>
      <c r="M50" s="7"/>
      <c r="N50" s="53"/>
      <c r="O50" s="53"/>
      <c r="P50" s="53"/>
      <c r="Q50" s="33">
        <f t="shared" ref="Q50:V50" si="11">SUM(Q32:Q49)</f>
        <v>377.73179999999996</v>
      </c>
      <c r="R50" s="33">
        <f t="shared" si="11"/>
        <v>394.6078</v>
      </c>
      <c r="S50" s="33">
        <f t="shared" si="11"/>
        <v>484.12570000000005</v>
      </c>
      <c r="T50" s="33">
        <f t="shared" si="11"/>
        <v>566.59770000000003</v>
      </c>
      <c r="U50" s="33">
        <f t="shared" si="11"/>
        <v>591.91169999999988</v>
      </c>
      <c r="V50" s="109">
        <f t="shared" si="11"/>
        <v>726.18855000000008</v>
      </c>
      <c r="W50" s="46"/>
      <c r="X50" s="46"/>
      <c r="Y50" s="46"/>
      <c r="Z50" s="46"/>
    </row>
    <row r="51" spans="2:26" ht="15.75" x14ac:dyDescent="0.25">
      <c r="B51" s="121" t="s">
        <v>66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9"/>
      <c r="W51" s="46"/>
      <c r="X51" s="46"/>
      <c r="Y51" s="46"/>
      <c r="Z51" s="46"/>
    </row>
    <row r="52" spans="2:26" ht="31.5" x14ac:dyDescent="0.25">
      <c r="B52" s="62" t="s">
        <v>73</v>
      </c>
      <c r="C52" s="63" t="s">
        <v>74</v>
      </c>
      <c r="D52" s="63" t="s">
        <v>75</v>
      </c>
      <c r="E52" s="63" t="s">
        <v>76</v>
      </c>
      <c r="F52" s="5" t="s">
        <v>77</v>
      </c>
      <c r="G52" s="53">
        <v>2850</v>
      </c>
      <c r="H52" s="7">
        <v>5.1999999999999998E-2</v>
      </c>
      <c r="I52" s="7">
        <v>7.8E-2</v>
      </c>
      <c r="J52" s="7">
        <v>0.104</v>
      </c>
      <c r="K52" s="7">
        <v>3.7999999999999999E-2</v>
      </c>
      <c r="L52" s="7">
        <v>5.7000000000000002E-2</v>
      </c>
      <c r="M52" s="7">
        <v>7.5999999999999998E-2</v>
      </c>
      <c r="N52" s="53">
        <f t="shared" ref="N52:N66" si="12">H52*G52</f>
        <v>148.19999999999999</v>
      </c>
      <c r="O52" s="53">
        <f t="shared" ref="O52:O66" si="13">I52*G52</f>
        <v>222.3</v>
      </c>
      <c r="P52" s="53">
        <f t="shared" ref="P52:P66" si="14">J52*G52</f>
        <v>296.39999999999998</v>
      </c>
      <c r="Q52" s="60">
        <f>SUM(N52:N58)</f>
        <v>171.91119999999998</v>
      </c>
      <c r="R52" s="60">
        <f>SUM(O52:O58)</f>
        <v>251.77199999999999</v>
      </c>
      <c r="S52" s="60">
        <f>SUM(P52:P58)</f>
        <v>341.94579999999996</v>
      </c>
      <c r="T52" s="60">
        <f>Q52+Q52*50%</f>
        <v>257.86679999999996</v>
      </c>
      <c r="U52" s="60">
        <f>R52+R52*50%</f>
        <v>377.65800000000002</v>
      </c>
      <c r="V52" s="105">
        <f>S52+S52*50%</f>
        <v>512.91869999999994</v>
      </c>
      <c r="W52" s="3"/>
      <c r="X52" s="3"/>
      <c r="Y52" s="3"/>
      <c r="Z52" s="3"/>
    </row>
    <row r="53" spans="2:26" ht="15.75" x14ac:dyDescent="0.25">
      <c r="B53" s="62"/>
      <c r="C53" s="63"/>
      <c r="D53" s="63"/>
      <c r="E53" s="63"/>
      <c r="F53" s="8" t="s">
        <v>78</v>
      </c>
      <c r="G53" s="53">
        <v>482</v>
      </c>
      <c r="H53" s="7">
        <v>5.0000000000000001E-3</v>
      </c>
      <c r="I53" s="7">
        <v>8.0000000000000002E-3</v>
      </c>
      <c r="J53" s="7">
        <v>0.01</v>
      </c>
      <c r="K53" s="7">
        <v>5.0000000000000001E-3</v>
      </c>
      <c r="L53" s="7">
        <v>8.0000000000000002E-3</v>
      </c>
      <c r="M53" s="7">
        <v>0.01</v>
      </c>
      <c r="N53" s="53">
        <f t="shared" si="12"/>
        <v>2.41</v>
      </c>
      <c r="O53" s="53">
        <f t="shared" si="13"/>
        <v>3.8559999999999999</v>
      </c>
      <c r="P53" s="53">
        <f t="shared" si="14"/>
        <v>4.82</v>
      </c>
      <c r="Q53" s="60"/>
      <c r="R53" s="60"/>
      <c r="S53" s="60"/>
      <c r="T53" s="60"/>
      <c r="U53" s="60"/>
      <c r="V53" s="105"/>
      <c r="W53" s="3"/>
      <c r="X53" s="3"/>
      <c r="Y53" s="3"/>
      <c r="Z53" s="3"/>
    </row>
    <row r="54" spans="2:26" ht="15.75" x14ac:dyDescent="0.25">
      <c r="B54" s="62"/>
      <c r="C54" s="63"/>
      <c r="D54" s="63"/>
      <c r="E54" s="63"/>
      <c r="F54" s="8" t="s">
        <v>23</v>
      </c>
      <c r="G54" s="53">
        <v>133</v>
      </c>
      <c r="H54" s="52">
        <v>2.1000000000000001E-2</v>
      </c>
      <c r="I54" s="52">
        <v>3.2000000000000001E-2</v>
      </c>
      <c r="J54" s="7">
        <v>4.2000000000000003E-2</v>
      </c>
      <c r="K54" s="7">
        <v>1.7999999999999999E-2</v>
      </c>
      <c r="L54" s="7">
        <v>2.7E-2</v>
      </c>
      <c r="M54" s="7">
        <v>3.5999999999999997E-2</v>
      </c>
      <c r="N54" s="53">
        <f t="shared" si="12"/>
        <v>2.7930000000000001</v>
      </c>
      <c r="O54" s="53">
        <f t="shared" si="13"/>
        <v>4.2560000000000002</v>
      </c>
      <c r="P54" s="53">
        <f t="shared" si="14"/>
        <v>5.5860000000000003</v>
      </c>
      <c r="Q54" s="60"/>
      <c r="R54" s="60"/>
      <c r="S54" s="60"/>
      <c r="T54" s="60"/>
      <c r="U54" s="60"/>
      <c r="V54" s="105"/>
      <c r="W54" s="3"/>
      <c r="X54" s="3"/>
      <c r="Y54" s="3"/>
      <c r="Z54" s="3"/>
    </row>
    <row r="55" spans="2:26" ht="15.75" x14ac:dyDescent="0.25">
      <c r="B55" s="62"/>
      <c r="C55" s="63"/>
      <c r="D55" s="63"/>
      <c r="E55" s="63"/>
      <c r="F55" s="8" t="s">
        <v>24</v>
      </c>
      <c r="G55" s="53">
        <v>683</v>
      </c>
      <c r="H55" s="52">
        <v>8.0000000000000002E-3</v>
      </c>
      <c r="I55" s="52">
        <v>1.2E-2</v>
      </c>
      <c r="J55" s="52">
        <v>3.2000000000000001E-2</v>
      </c>
      <c r="K55" s="52">
        <v>8.0000000000000002E-3</v>
      </c>
      <c r="L55" s="52">
        <v>1.2E-2</v>
      </c>
      <c r="M55" s="52">
        <v>3.2000000000000001E-2</v>
      </c>
      <c r="N55" s="53">
        <f t="shared" si="12"/>
        <v>5.4640000000000004</v>
      </c>
      <c r="O55" s="53">
        <f t="shared" si="13"/>
        <v>8.1959999999999997</v>
      </c>
      <c r="P55" s="53">
        <f t="shared" si="14"/>
        <v>21.856000000000002</v>
      </c>
      <c r="Q55" s="60"/>
      <c r="R55" s="60"/>
      <c r="S55" s="60"/>
      <c r="T55" s="60"/>
      <c r="U55" s="60"/>
      <c r="V55" s="105"/>
      <c r="W55" s="3"/>
      <c r="X55" s="3"/>
      <c r="Y55" s="3"/>
      <c r="Z55" s="3"/>
    </row>
    <row r="56" spans="2:26" ht="15.75" x14ac:dyDescent="0.25">
      <c r="B56" s="62"/>
      <c r="C56" s="63"/>
      <c r="D56" s="63"/>
      <c r="E56" s="63"/>
      <c r="F56" s="8" t="s">
        <v>26</v>
      </c>
      <c r="G56" s="53">
        <v>59.9</v>
      </c>
      <c r="H56" s="52">
        <v>4.0000000000000001E-3</v>
      </c>
      <c r="I56" s="52">
        <v>6.0000000000000001E-3</v>
      </c>
      <c r="J56" s="52">
        <v>8.0000000000000002E-3</v>
      </c>
      <c r="K56" s="52">
        <v>4.0000000000000001E-3</v>
      </c>
      <c r="L56" s="52">
        <v>6.0000000000000001E-3</v>
      </c>
      <c r="M56" s="52">
        <v>8.0000000000000002E-3</v>
      </c>
      <c r="N56" s="53">
        <f t="shared" si="12"/>
        <v>0.23960000000000001</v>
      </c>
      <c r="O56" s="53">
        <f t="shared" si="13"/>
        <v>0.3594</v>
      </c>
      <c r="P56" s="53">
        <f t="shared" si="14"/>
        <v>0.47920000000000001</v>
      </c>
      <c r="Q56" s="60"/>
      <c r="R56" s="60"/>
      <c r="S56" s="60"/>
      <c r="T56" s="60"/>
      <c r="U56" s="60"/>
      <c r="V56" s="105"/>
      <c r="W56" s="3"/>
      <c r="X56" s="3"/>
      <c r="Y56" s="3"/>
      <c r="Z56" s="3"/>
    </row>
    <row r="57" spans="2:26" ht="15.75" x14ac:dyDescent="0.25">
      <c r="B57" s="62"/>
      <c r="C57" s="63"/>
      <c r="D57" s="63"/>
      <c r="E57" s="63"/>
      <c r="F57" s="8" t="s">
        <v>27</v>
      </c>
      <c r="G57" s="53">
        <v>76</v>
      </c>
      <c r="H57" s="52">
        <v>1E-3</v>
      </c>
      <c r="I57" s="52">
        <v>1E-3</v>
      </c>
      <c r="J57" s="52">
        <v>1E-3</v>
      </c>
      <c r="K57" s="52">
        <v>1E-3</v>
      </c>
      <c r="L57" s="52">
        <v>1E-3</v>
      </c>
      <c r="M57" s="52">
        <v>1E-3</v>
      </c>
      <c r="N57" s="53">
        <f t="shared" si="12"/>
        <v>7.5999999999999998E-2</v>
      </c>
      <c r="O57" s="53">
        <f t="shared" si="13"/>
        <v>7.5999999999999998E-2</v>
      </c>
      <c r="P57" s="53">
        <f t="shared" si="14"/>
        <v>7.5999999999999998E-2</v>
      </c>
      <c r="Q57" s="60"/>
      <c r="R57" s="60"/>
      <c r="S57" s="60"/>
      <c r="T57" s="60"/>
      <c r="U57" s="60"/>
      <c r="V57" s="105"/>
      <c r="W57" s="3"/>
      <c r="X57" s="3"/>
      <c r="Y57" s="3"/>
      <c r="Z57" s="3"/>
    </row>
    <row r="58" spans="2:26" ht="15.75" x14ac:dyDescent="0.25">
      <c r="B58" s="62"/>
      <c r="C58" s="63"/>
      <c r="D58" s="63"/>
      <c r="E58" s="63"/>
      <c r="F58" s="8" t="s">
        <v>79</v>
      </c>
      <c r="G58" s="35">
        <v>636.42999999999995</v>
      </c>
      <c r="H58" s="35">
        <v>0.02</v>
      </c>
      <c r="I58" s="35">
        <v>0.02</v>
      </c>
      <c r="J58" s="35">
        <v>0.02</v>
      </c>
      <c r="K58" s="35">
        <v>0.02</v>
      </c>
      <c r="L58" s="35">
        <v>0.02</v>
      </c>
      <c r="M58" s="35">
        <v>0.02</v>
      </c>
      <c r="N58" s="53">
        <f t="shared" si="12"/>
        <v>12.7286</v>
      </c>
      <c r="O58" s="53">
        <f t="shared" si="13"/>
        <v>12.7286</v>
      </c>
      <c r="P58" s="53">
        <f t="shared" si="14"/>
        <v>12.7286</v>
      </c>
      <c r="Q58" s="60"/>
      <c r="R58" s="60"/>
      <c r="S58" s="60"/>
      <c r="T58" s="60"/>
      <c r="U58" s="60"/>
      <c r="V58" s="105"/>
      <c r="W58" s="3"/>
      <c r="X58" s="3"/>
      <c r="Y58" s="3"/>
      <c r="Z58" s="3"/>
    </row>
    <row r="59" spans="2:26" ht="15.75" x14ac:dyDescent="0.25">
      <c r="B59" s="62" t="s">
        <v>80</v>
      </c>
      <c r="C59" s="61">
        <v>100</v>
      </c>
      <c r="D59" s="61">
        <v>130</v>
      </c>
      <c r="E59" s="61">
        <v>150</v>
      </c>
      <c r="F59" s="37" t="s">
        <v>81</v>
      </c>
      <c r="G59" s="53">
        <v>396</v>
      </c>
      <c r="H59" s="7">
        <v>3.5000000000000003E-2</v>
      </c>
      <c r="I59" s="7">
        <v>4.5999999999999999E-2</v>
      </c>
      <c r="J59" s="7">
        <v>5.2999999999999999E-2</v>
      </c>
      <c r="K59" s="7">
        <v>3.5000000000000003E-2</v>
      </c>
      <c r="L59" s="7">
        <v>4.5999999999999999E-2</v>
      </c>
      <c r="M59" s="7">
        <v>5.2999999999999999E-2</v>
      </c>
      <c r="N59" s="53">
        <f t="shared" si="12"/>
        <v>13.860000000000001</v>
      </c>
      <c r="O59" s="53">
        <f t="shared" si="13"/>
        <v>18.216000000000001</v>
      </c>
      <c r="P59" s="53">
        <f t="shared" si="14"/>
        <v>20.988</v>
      </c>
      <c r="Q59" s="60">
        <f>SUM(N59:N61)</f>
        <v>39.276000000000003</v>
      </c>
      <c r="R59" s="60">
        <f>SUM(O59:O61)</f>
        <v>43.631999999999998</v>
      </c>
      <c r="S59" s="60">
        <f>SUM(P59:P61)</f>
        <v>46.404000000000003</v>
      </c>
      <c r="T59" s="60">
        <f>Q59+Q59*50%</f>
        <v>58.914000000000001</v>
      </c>
      <c r="U59" s="60">
        <f>R59+R59*50%</f>
        <v>65.447999999999993</v>
      </c>
      <c r="V59" s="105">
        <f>S59+S59*50%</f>
        <v>69.606000000000009</v>
      </c>
      <c r="W59" s="3"/>
      <c r="X59" s="3"/>
      <c r="Y59" s="3"/>
      <c r="Z59" s="3"/>
    </row>
    <row r="60" spans="2:26" ht="15.75" x14ac:dyDescent="0.25">
      <c r="B60" s="62"/>
      <c r="C60" s="61"/>
      <c r="D60" s="61"/>
      <c r="E60" s="61"/>
      <c r="F60" s="8" t="s">
        <v>82</v>
      </c>
      <c r="G60" s="53">
        <v>5068</v>
      </c>
      <c r="H60" s="52">
        <v>5.0000000000000001E-3</v>
      </c>
      <c r="I60" s="52">
        <v>5.0000000000000001E-3</v>
      </c>
      <c r="J60" s="52">
        <v>5.0000000000000001E-3</v>
      </c>
      <c r="K60" s="52">
        <v>5.0000000000000001E-3</v>
      </c>
      <c r="L60" s="52">
        <v>5.0000000000000001E-3</v>
      </c>
      <c r="M60" s="52">
        <v>5.0000000000000001E-3</v>
      </c>
      <c r="N60" s="53">
        <f t="shared" si="12"/>
        <v>25.34</v>
      </c>
      <c r="O60" s="53">
        <f t="shared" si="13"/>
        <v>25.34</v>
      </c>
      <c r="P60" s="53">
        <f t="shared" si="14"/>
        <v>25.34</v>
      </c>
      <c r="Q60" s="61"/>
      <c r="R60" s="61"/>
      <c r="S60" s="61"/>
      <c r="T60" s="61"/>
      <c r="U60" s="61"/>
      <c r="V60" s="106"/>
      <c r="W60" s="3"/>
      <c r="X60" s="3"/>
      <c r="Y60" s="3"/>
      <c r="Z60" s="3"/>
    </row>
    <row r="61" spans="2:26" ht="15.75" x14ac:dyDescent="0.25">
      <c r="B61" s="62"/>
      <c r="C61" s="61"/>
      <c r="D61" s="61"/>
      <c r="E61" s="61"/>
      <c r="F61" s="8" t="s">
        <v>27</v>
      </c>
      <c r="G61" s="53">
        <v>76</v>
      </c>
      <c r="H61" s="52">
        <v>1E-3</v>
      </c>
      <c r="I61" s="52">
        <v>1E-3</v>
      </c>
      <c r="J61" s="52">
        <v>1E-3</v>
      </c>
      <c r="K61" s="52">
        <v>1E-3</v>
      </c>
      <c r="L61" s="52">
        <v>1E-3</v>
      </c>
      <c r="M61" s="52">
        <v>1E-3</v>
      </c>
      <c r="N61" s="53">
        <f t="shared" si="12"/>
        <v>7.5999999999999998E-2</v>
      </c>
      <c r="O61" s="53">
        <f t="shared" si="13"/>
        <v>7.5999999999999998E-2</v>
      </c>
      <c r="P61" s="53">
        <f t="shared" si="14"/>
        <v>7.5999999999999998E-2</v>
      </c>
      <c r="Q61" s="61"/>
      <c r="R61" s="61"/>
      <c r="S61" s="61"/>
      <c r="T61" s="61"/>
      <c r="U61" s="61"/>
      <c r="V61" s="106"/>
      <c r="W61" s="3"/>
      <c r="X61" s="3"/>
      <c r="Y61" s="3"/>
      <c r="Z61" s="3"/>
    </row>
    <row r="62" spans="2:26" ht="15.75" x14ac:dyDescent="0.25">
      <c r="B62" s="54" t="s">
        <v>83</v>
      </c>
      <c r="C62" s="52">
        <v>20</v>
      </c>
      <c r="D62" s="52">
        <v>20</v>
      </c>
      <c r="E62" s="52">
        <v>20</v>
      </c>
      <c r="F62" s="8" t="s">
        <v>84</v>
      </c>
      <c r="G62" s="53">
        <v>5603</v>
      </c>
      <c r="H62" s="7">
        <v>0.02</v>
      </c>
      <c r="I62" s="7">
        <v>0.02</v>
      </c>
      <c r="J62" s="7">
        <v>0.02</v>
      </c>
      <c r="K62" s="7">
        <v>0.02</v>
      </c>
      <c r="L62" s="7">
        <v>0.02</v>
      </c>
      <c r="M62" s="7">
        <v>0.02</v>
      </c>
      <c r="N62" s="53">
        <f t="shared" si="12"/>
        <v>112.06</v>
      </c>
      <c r="O62" s="53">
        <f t="shared" si="13"/>
        <v>112.06</v>
      </c>
      <c r="P62" s="53">
        <f t="shared" si="14"/>
        <v>112.06</v>
      </c>
      <c r="Q62" s="53">
        <f>SUM(N62)</f>
        <v>112.06</v>
      </c>
      <c r="R62" s="53">
        <f>SUM(O62)</f>
        <v>112.06</v>
      </c>
      <c r="S62" s="53">
        <f>SUM(P62)</f>
        <v>112.06</v>
      </c>
      <c r="T62" s="53">
        <f t="shared" ref="T62:V62" si="15">Q62+Q62*50%</f>
        <v>168.09</v>
      </c>
      <c r="U62" s="53">
        <f t="shared" si="15"/>
        <v>168.09</v>
      </c>
      <c r="V62" s="110">
        <f t="shared" si="15"/>
        <v>168.09</v>
      </c>
      <c r="W62" s="46"/>
      <c r="X62" s="46"/>
      <c r="Y62" s="46"/>
      <c r="Z62" s="46"/>
    </row>
    <row r="63" spans="2:26" ht="15.75" x14ac:dyDescent="0.25">
      <c r="B63" s="62" t="s">
        <v>85</v>
      </c>
      <c r="C63" s="61">
        <v>200</v>
      </c>
      <c r="D63" s="61">
        <v>200</v>
      </c>
      <c r="E63" s="61">
        <v>200</v>
      </c>
      <c r="F63" s="8" t="s">
        <v>86</v>
      </c>
      <c r="G63" s="53">
        <v>770</v>
      </c>
      <c r="H63" s="35">
        <v>0.02</v>
      </c>
      <c r="I63" s="35">
        <v>0.02</v>
      </c>
      <c r="J63" s="35">
        <v>0.02</v>
      </c>
      <c r="K63" s="35">
        <v>0.02</v>
      </c>
      <c r="L63" s="35">
        <v>0.02</v>
      </c>
      <c r="M63" s="35">
        <v>0.02</v>
      </c>
      <c r="N63" s="53">
        <f t="shared" si="12"/>
        <v>15.4</v>
      </c>
      <c r="O63" s="53">
        <f t="shared" si="13"/>
        <v>15.4</v>
      </c>
      <c r="P63" s="53">
        <f t="shared" si="14"/>
        <v>15.4</v>
      </c>
      <c r="Q63" s="60">
        <f>SUM(N63:N65)</f>
        <v>25.6</v>
      </c>
      <c r="R63" s="60">
        <f>SUM(O63:O65)</f>
        <v>25.6</v>
      </c>
      <c r="S63" s="60">
        <f>SUM(P63:P65)</f>
        <v>25.6</v>
      </c>
      <c r="T63" s="61">
        <f>Q63+Q63*50%</f>
        <v>38.400000000000006</v>
      </c>
      <c r="U63" s="61">
        <f>R63+R63*50%</f>
        <v>38.400000000000006</v>
      </c>
      <c r="V63" s="106">
        <f>S63+S63*50%</f>
        <v>38.400000000000006</v>
      </c>
      <c r="W63" s="46"/>
      <c r="X63" s="46"/>
      <c r="Y63" s="46"/>
      <c r="Z63" s="46"/>
    </row>
    <row r="64" spans="2:26" ht="15.75" x14ac:dyDescent="0.25">
      <c r="B64" s="62"/>
      <c r="C64" s="61"/>
      <c r="D64" s="61"/>
      <c r="E64" s="61"/>
      <c r="F64" s="34" t="s">
        <v>35</v>
      </c>
      <c r="G64" s="53">
        <v>435</v>
      </c>
      <c r="H64" s="52">
        <v>0.02</v>
      </c>
      <c r="I64" s="7">
        <v>0.02</v>
      </c>
      <c r="J64" s="52">
        <v>0.02</v>
      </c>
      <c r="K64" s="52">
        <v>0.02</v>
      </c>
      <c r="L64" s="7">
        <v>0.02</v>
      </c>
      <c r="M64" s="52">
        <v>0.02</v>
      </c>
      <c r="N64" s="53">
        <f t="shared" si="12"/>
        <v>8.7000000000000011</v>
      </c>
      <c r="O64" s="53">
        <f t="shared" si="13"/>
        <v>8.7000000000000011</v>
      </c>
      <c r="P64" s="53">
        <f t="shared" si="14"/>
        <v>8.7000000000000011</v>
      </c>
      <c r="Q64" s="60"/>
      <c r="R64" s="60"/>
      <c r="S64" s="60"/>
      <c r="T64" s="61"/>
      <c r="U64" s="61"/>
      <c r="V64" s="106"/>
      <c r="W64" s="46"/>
      <c r="X64" s="46"/>
      <c r="Y64" s="46"/>
      <c r="Z64" s="46"/>
    </row>
    <row r="65" spans="2:26" ht="15.75" x14ac:dyDescent="0.25">
      <c r="B65" s="62"/>
      <c r="C65" s="61"/>
      <c r="D65" s="61"/>
      <c r="E65" s="61"/>
      <c r="F65" s="8" t="s">
        <v>65</v>
      </c>
      <c r="G65" s="53">
        <v>1500</v>
      </c>
      <c r="H65" s="52">
        <v>1E-3</v>
      </c>
      <c r="I65" s="52">
        <v>1E-3</v>
      </c>
      <c r="J65" s="52">
        <v>1E-3</v>
      </c>
      <c r="K65" s="52">
        <v>1E-3</v>
      </c>
      <c r="L65" s="52">
        <v>1E-3</v>
      </c>
      <c r="M65" s="52">
        <v>1E-3</v>
      </c>
      <c r="N65" s="53">
        <f t="shared" si="12"/>
        <v>1.5</v>
      </c>
      <c r="O65" s="53">
        <f t="shared" si="13"/>
        <v>1.5</v>
      </c>
      <c r="P65" s="53">
        <f t="shared" si="14"/>
        <v>1.5</v>
      </c>
      <c r="Q65" s="60"/>
      <c r="R65" s="60"/>
      <c r="S65" s="60"/>
      <c r="T65" s="61"/>
      <c r="U65" s="61"/>
      <c r="V65" s="106"/>
      <c r="W65" s="46"/>
      <c r="X65" s="46"/>
      <c r="Y65" s="46"/>
      <c r="Z65" s="46"/>
    </row>
    <row r="66" spans="2:26" ht="15.75" x14ac:dyDescent="0.25">
      <c r="B66" s="107" t="s">
        <v>50</v>
      </c>
      <c r="C66" s="52">
        <v>20</v>
      </c>
      <c r="D66" s="52">
        <v>35</v>
      </c>
      <c r="E66" s="52">
        <v>40</v>
      </c>
      <c r="F66" s="11" t="s">
        <v>37</v>
      </c>
      <c r="G66" s="53">
        <v>594</v>
      </c>
      <c r="H66" s="7">
        <v>0.02</v>
      </c>
      <c r="I66" s="52">
        <v>3.5000000000000003E-2</v>
      </c>
      <c r="J66" s="7">
        <v>0.04</v>
      </c>
      <c r="K66" s="7">
        <v>0.02</v>
      </c>
      <c r="L66" s="52">
        <v>3.5000000000000003E-2</v>
      </c>
      <c r="M66" s="7">
        <v>0.04</v>
      </c>
      <c r="N66" s="53">
        <f t="shared" si="12"/>
        <v>11.88</v>
      </c>
      <c r="O66" s="53">
        <f t="shared" si="13"/>
        <v>20.790000000000003</v>
      </c>
      <c r="P66" s="53">
        <f t="shared" si="14"/>
        <v>23.76</v>
      </c>
      <c r="Q66" s="53">
        <f>SUM(N66)</f>
        <v>11.88</v>
      </c>
      <c r="R66" s="53">
        <f>SUM(O66)</f>
        <v>20.790000000000003</v>
      </c>
      <c r="S66" s="53">
        <f>SUM(P66)</f>
        <v>23.76</v>
      </c>
      <c r="T66" s="34">
        <f>Q66+Q66*50%</f>
        <v>17.82</v>
      </c>
      <c r="U66" s="34">
        <f>R66+R66*50%</f>
        <v>31.185000000000002</v>
      </c>
      <c r="V66" s="111">
        <f>S66+S66*50%</f>
        <v>35.64</v>
      </c>
      <c r="W66" s="46"/>
      <c r="X66" s="46"/>
      <c r="Y66" s="46"/>
      <c r="Z66" s="46"/>
    </row>
    <row r="67" spans="2:26" ht="15.75" x14ac:dyDescent="0.25">
      <c r="B67" s="107"/>
      <c r="C67" s="52"/>
      <c r="D67" s="52"/>
      <c r="E67" s="52"/>
      <c r="F67" s="32"/>
      <c r="G67" s="53"/>
      <c r="H67" s="7"/>
      <c r="I67" s="52"/>
      <c r="J67" s="7"/>
      <c r="K67" s="7"/>
      <c r="L67" s="7"/>
      <c r="M67" s="7"/>
      <c r="N67" s="53"/>
      <c r="O67" s="53"/>
      <c r="P67" s="53"/>
      <c r="Q67" s="33">
        <f>SUM(Q52:Q66)</f>
        <v>360.72720000000004</v>
      </c>
      <c r="R67" s="33">
        <f t="shared" ref="R67:V67" si="16">SUM(R52:R66)</f>
        <v>453.85400000000004</v>
      </c>
      <c r="S67" s="33">
        <f t="shared" si="16"/>
        <v>549.76979999999992</v>
      </c>
      <c r="T67" s="33">
        <f t="shared" si="16"/>
        <v>541.09079999999994</v>
      </c>
      <c r="U67" s="33">
        <f t="shared" si="16"/>
        <v>680.78099999999995</v>
      </c>
      <c r="V67" s="109">
        <f t="shared" si="16"/>
        <v>824.65469999999993</v>
      </c>
      <c r="W67" s="46"/>
      <c r="X67" s="46"/>
      <c r="Y67" s="46"/>
      <c r="Z67" s="46"/>
    </row>
    <row r="68" spans="2:26" ht="15.75" x14ac:dyDescent="0.25">
      <c r="B68" s="121" t="s">
        <v>87</v>
      </c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9"/>
      <c r="W68" s="46"/>
      <c r="X68" s="46"/>
      <c r="Y68" s="46"/>
      <c r="Z68" s="46"/>
    </row>
    <row r="69" spans="2:26" ht="15.75" x14ac:dyDescent="0.25">
      <c r="B69" s="112" t="s">
        <v>105</v>
      </c>
      <c r="C69" s="61">
        <v>60</v>
      </c>
      <c r="D69" s="61">
        <v>100</v>
      </c>
      <c r="E69" s="61">
        <v>100</v>
      </c>
      <c r="F69" s="8" t="s">
        <v>22</v>
      </c>
      <c r="G69" s="53">
        <v>177</v>
      </c>
      <c r="H69" s="52">
        <v>6.5000000000000002E-2</v>
      </c>
      <c r="I69" s="52">
        <v>0.108</v>
      </c>
      <c r="J69" s="52">
        <v>0.108</v>
      </c>
      <c r="K69" s="52">
        <v>5.1999999999999998E-2</v>
      </c>
      <c r="L69" s="52">
        <v>8.5999999999999993E-2</v>
      </c>
      <c r="M69" s="52">
        <v>8.5999999999999993E-2</v>
      </c>
      <c r="N69" s="53">
        <f t="shared" ref="N69:N77" si="17">H69*G69</f>
        <v>11.505000000000001</v>
      </c>
      <c r="O69" s="53">
        <f t="shared" ref="O69:O77" si="18">I69*G69</f>
        <v>19.116</v>
      </c>
      <c r="P69" s="53">
        <f t="shared" ref="P69:P77" si="19">J69*G69</f>
        <v>19.116</v>
      </c>
      <c r="Q69" s="60">
        <f>SUM(N69:N71)</f>
        <v>32.411999999999999</v>
      </c>
      <c r="R69" s="60">
        <f>SUM(O69:O71)</f>
        <v>48.357999999999997</v>
      </c>
      <c r="S69" s="60">
        <f>SUM(P69:P71)</f>
        <v>48.357999999999997</v>
      </c>
      <c r="T69" s="61">
        <f>Q69+Q69*50%</f>
        <v>48.617999999999995</v>
      </c>
      <c r="U69" s="60">
        <f>R69+R69*50%</f>
        <v>72.536999999999992</v>
      </c>
      <c r="V69" s="105">
        <f>S69+S69*50%</f>
        <v>72.536999999999992</v>
      </c>
      <c r="W69" s="3"/>
      <c r="X69" s="3"/>
      <c r="Y69" s="3"/>
      <c r="Z69" s="3"/>
    </row>
    <row r="70" spans="2:26" ht="15.75" x14ac:dyDescent="0.25">
      <c r="B70" s="112"/>
      <c r="C70" s="61"/>
      <c r="D70" s="61"/>
      <c r="E70" s="61"/>
      <c r="F70" s="8" t="s">
        <v>84</v>
      </c>
      <c r="G70" s="53">
        <v>5603</v>
      </c>
      <c r="H70" s="52">
        <v>3.0000000000000001E-3</v>
      </c>
      <c r="I70" s="52">
        <v>4.0000000000000001E-3</v>
      </c>
      <c r="J70" s="52">
        <v>4.0000000000000001E-3</v>
      </c>
      <c r="K70" s="52">
        <v>3.0000000000000001E-3</v>
      </c>
      <c r="L70" s="52">
        <v>4.0000000000000001E-3</v>
      </c>
      <c r="M70" s="52">
        <v>4.0000000000000001E-3</v>
      </c>
      <c r="N70" s="53">
        <f t="shared" si="17"/>
        <v>16.809000000000001</v>
      </c>
      <c r="O70" s="53">
        <f t="shared" si="18"/>
        <v>22.411999999999999</v>
      </c>
      <c r="P70" s="53">
        <f t="shared" si="19"/>
        <v>22.411999999999999</v>
      </c>
      <c r="Q70" s="61"/>
      <c r="R70" s="61"/>
      <c r="S70" s="61"/>
      <c r="T70" s="61"/>
      <c r="U70" s="60"/>
      <c r="V70" s="105"/>
      <c r="W70" s="3"/>
      <c r="X70" s="3"/>
      <c r="Y70" s="3"/>
      <c r="Z70" s="3"/>
    </row>
    <row r="71" spans="2:26" ht="15.75" x14ac:dyDescent="0.25">
      <c r="B71" s="112"/>
      <c r="C71" s="61"/>
      <c r="D71" s="61"/>
      <c r="E71" s="61"/>
      <c r="F71" s="8" t="s">
        <v>24</v>
      </c>
      <c r="G71" s="53">
        <v>683</v>
      </c>
      <c r="H71" s="52">
        <v>6.0000000000000001E-3</v>
      </c>
      <c r="I71" s="52">
        <v>0.01</v>
      </c>
      <c r="J71" s="52">
        <v>0.01</v>
      </c>
      <c r="K71" s="52">
        <v>6.0000000000000001E-3</v>
      </c>
      <c r="L71" s="52">
        <v>0.01</v>
      </c>
      <c r="M71" s="52">
        <v>0.01</v>
      </c>
      <c r="N71" s="53">
        <f t="shared" si="17"/>
        <v>4.0979999999999999</v>
      </c>
      <c r="O71" s="53">
        <f t="shared" si="18"/>
        <v>6.83</v>
      </c>
      <c r="P71" s="53">
        <f t="shared" si="19"/>
        <v>6.83</v>
      </c>
      <c r="Q71" s="61"/>
      <c r="R71" s="61"/>
      <c r="S71" s="61"/>
      <c r="T71" s="61"/>
      <c r="U71" s="60"/>
      <c r="V71" s="105"/>
      <c r="W71" s="3"/>
      <c r="X71" s="3"/>
      <c r="Y71" s="3"/>
      <c r="Z71" s="3"/>
    </row>
    <row r="72" spans="2:26" ht="31.5" x14ac:dyDescent="0.25">
      <c r="B72" s="62" t="s">
        <v>98</v>
      </c>
      <c r="C72" s="61" t="s">
        <v>99</v>
      </c>
      <c r="D72" s="61" t="s">
        <v>100</v>
      </c>
      <c r="E72" s="61" t="s">
        <v>100</v>
      </c>
      <c r="F72" s="5" t="s">
        <v>101</v>
      </c>
      <c r="G72" s="53">
        <v>2850</v>
      </c>
      <c r="H72" s="7">
        <v>7.6999999999999999E-2</v>
      </c>
      <c r="I72" s="7">
        <v>7.6999999999999999E-2</v>
      </c>
      <c r="J72" s="7">
        <v>7.6999999999999999E-2</v>
      </c>
      <c r="K72" s="7">
        <v>5.7000000000000002E-2</v>
      </c>
      <c r="L72" s="7">
        <v>5.7000000000000002E-2</v>
      </c>
      <c r="M72" s="7">
        <v>5.7000000000000002E-2</v>
      </c>
      <c r="N72" s="53">
        <f t="shared" si="17"/>
        <v>219.45</v>
      </c>
      <c r="O72" s="53">
        <f t="shared" si="18"/>
        <v>219.45</v>
      </c>
      <c r="P72" s="53">
        <f t="shared" si="19"/>
        <v>219.45</v>
      </c>
      <c r="Q72" s="60">
        <f>SUM(N72:N80)</f>
        <v>239.87999999999997</v>
      </c>
      <c r="R72" s="60">
        <f>SUM(O72:O80)</f>
        <v>244.70999999999995</v>
      </c>
      <c r="S72" s="60">
        <f>SUM(P72:P80)</f>
        <v>244.70999999999995</v>
      </c>
      <c r="T72" s="61">
        <f>Q72+Q72*50%</f>
        <v>359.81999999999994</v>
      </c>
      <c r="U72" s="60">
        <f>R72+R72*50%</f>
        <v>367.06499999999994</v>
      </c>
      <c r="V72" s="105">
        <f>S72+S72*50%</f>
        <v>367.06499999999994</v>
      </c>
      <c r="W72" s="3"/>
      <c r="X72" s="3"/>
      <c r="Y72" s="3"/>
      <c r="Z72" s="3"/>
    </row>
    <row r="73" spans="2:26" ht="15.75" x14ac:dyDescent="0.25">
      <c r="B73" s="62"/>
      <c r="C73" s="61"/>
      <c r="D73" s="61"/>
      <c r="E73" s="61"/>
      <c r="F73" s="8" t="s">
        <v>23</v>
      </c>
      <c r="G73" s="53">
        <v>133</v>
      </c>
      <c r="H73" s="7">
        <v>6.0000000000000001E-3</v>
      </c>
      <c r="I73" s="7">
        <v>6.0000000000000001E-3</v>
      </c>
      <c r="J73" s="7">
        <v>6.0000000000000001E-3</v>
      </c>
      <c r="K73" s="7">
        <v>5.0000000000000001E-3</v>
      </c>
      <c r="L73" s="7">
        <v>5.0000000000000001E-3</v>
      </c>
      <c r="M73" s="7">
        <v>5.0000000000000001E-3</v>
      </c>
      <c r="N73" s="53">
        <f t="shared" si="17"/>
        <v>0.79800000000000004</v>
      </c>
      <c r="O73" s="53">
        <f t="shared" si="18"/>
        <v>0.79800000000000004</v>
      </c>
      <c r="P73" s="53">
        <f t="shared" si="19"/>
        <v>0.79800000000000004</v>
      </c>
      <c r="Q73" s="60"/>
      <c r="R73" s="60"/>
      <c r="S73" s="60"/>
      <c r="T73" s="61"/>
      <c r="U73" s="60"/>
      <c r="V73" s="105"/>
      <c r="W73" s="3"/>
      <c r="X73" s="3"/>
      <c r="Y73" s="3"/>
      <c r="Z73" s="3"/>
    </row>
    <row r="74" spans="2:26" ht="15.75" x14ac:dyDescent="0.25">
      <c r="B74" s="62"/>
      <c r="C74" s="61"/>
      <c r="D74" s="61"/>
      <c r="E74" s="61"/>
      <c r="F74" s="8" t="s">
        <v>102</v>
      </c>
      <c r="G74" s="53">
        <v>50</v>
      </c>
      <c r="H74" s="7">
        <v>4.0000000000000001E-3</v>
      </c>
      <c r="I74" s="7">
        <v>4.0000000000000001E-3</v>
      </c>
      <c r="J74" s="7">
        <v>4.0000000000000001E-3</v>
      </c>
      <c r="K74" s="7">
        <v>4.0000000000000001E-3</v>
      </c>
      <c r="L74" s="7">
        <v>4.0000000000000001E-3</v>
      </c>
      <c r="M74" s="7">
        <v>4.0000000000000001E-3</v>
      </c>
      <c r="N74" s="53">
        <f t="shared" si="17"/>
        <v>0.2</v>
      </c>
      <c r="O74" s="53">
        <f t="shared" si="18"/>
        <v>0.2</v>
      </c>
      <c r="P74" s="53">
        <f t="shared" si="19"/>
        <v>0.2</v>
      </c>
      <c r="Q74" s="60"/>
      <c r="R74" s="60"/>
      <c r="S74" s="60"/>
      <c r="T74" s="61"/>
      <c r="U74" s="60"/>
      <c r="V74" s="105"/>
      <c r="W74" s="3"/>
      <c r="X74" s="3"/>
      <c r="Y74" s="3"/>
      <c r="Z74" s="3"/>
    </row>
    <row r="75" spans="2:26" ht="15.75" x14ac:dyDescent="0.25">
      <c r="B75" s="62"/>
      <c r="C75" s="61"/>
      <c r="D75" s="61"/>
      <c r="E75" s="61"/>
      <c r="F75" s="8" t="s">
        <v>78</v>
      </c>
      <c r="G75" s="53">
        <v>482</v>
      </c>
      <c r="H75" s="7">
        <v>1.2E-2</v>
      </c>
      <c r="I75" s="7">
        <v>1.4999999999999999E-2</v>
      </c>
      <c r="J75" s="7">
        <v>1.4999999999999999E-2</v>
      </c>
      <c r="K75" s="7">
        <v>1.2E-2</v>
      </c>
      <c r="L75" s="7">
        <v>1.4999999999999999E-2</v>
      </c>
      <c r="M75" s="7">
        <v>1.4999999999999999E-2</v>
      </c>
      <c r="N75" s="53">
        <f t="shared" si="17"/>
        <v>5.7839999999999998</v>
      </c>
      <c r="O75" s="53">
        <f t="shared" si="18"/>
        <v>7.2299999999999995</v>
      </c>
      <c r="P75" s="53">
        <f t="shared" si="19"/>
        <v>7.2299999999999995</v>
      </c>
      <c r="Q75" s="60"/>
      <c r="R75" s="60"/>
      <c r="S75" s="60"/>
      <c r="T75" s="61"/>
      <c r="U75" s="60"/>
      <c r="V75" s="105"/>
      <c r="W75" s="3"/>
      <c r="X75" s="3"/>
      <c r="Y75" s="3"/>
      <c r="Z75" s="3"/>
    </row>
    <row r="76" spans="2:26" ht="15.75" x14ac:dyDescent="0.25">
      <c r="B76" s="62"/>
      <c r="C76" s="61"/>
      <c r="D76" s="61"/>
      <c r="E76" s="61"/>
      <c r="F76" s="8" t="s">
        <v>22</v>
      </c>
      <c r="G76" s="53">
        <v>177</v>
      </c>
      <c r="H76" s="7">
        <v>0.01</v>
      </c>
      <c r="I76" s="7">
        <v>1.2999999999999999E-2</v>
      </c>
      <c r="J76" s="7">
        <v>1.2999999999999999E-2</v>
      </c>
      <c r="K76" s="7">
        <v>8.0000000000000002E-3</v>
      </c>
      <c r="L76" s="7">
        <v>0.01</v>
      </c>
      <c r="M76" s="7">
        <v>0.01</v>
      </c>
      <c r="N76" s="53">
        <f t="shared" si="17"/>
        <v>1.77</v>
      </c>
      <c r="O76" s="53">
        <f t="shared" si="18"/>
        <v>2.3009999999999997</v>
      </c>
      <c r="P76" s="53">
        <f t="shared" si="19"/>
        <v>2.3009999999999997</v>
      </c>
      <c r="Q76" s="60"/>
      <c r="R76" s="60"/>
      <c r="S76" s="60"/>
      <c r="T76" s="61"/>
      <c r="U76" s="60"/>
      <c r="V76" s="105"/>
      <c r="W76" s="3"/>
      <c r="X76" s="3"/>
      <c r="Y76" s="3"/>
      <c r="Z76" s="3"/>
    </row>
    <row r="77" spans="2:26" ht="15.75" x14ac:dyDescent="0.25">
      <c r="B77" s="62"/>
      <c r="C77" s="61"/>
      <c r="D77" s="61"/>
      <c r="E77" s="61"/>
      <c r="F77" s="8" t="s">
        <v>23</v>
      </c>
      <c r="G77" s="53">
        <v>133</v>
      </c>
      <c r="H77" s="7">
        <v>8.9999999999999993E-3</v>
      </c>
      <c r="I77" s="7">
        <v>1.2E-2</v>
      </c>
      <c r="J77" s="7">
        <v>1.2E-2</v>
      </c>
      <c r="K77" s="7">
        <v>8.0000000000000002E-3</v>
      </c>
      <c r="L77" s="7">
        <v>0.01</v>
      </c>
      <c r="M77" s="7">
        <v>0.01</v>
      </c>
      <c r="N77" s="53">
        <f t="shared" si="17"/>
        <v>1.1969999999999998</v>
      </c>
      <c r="O77" s="53">
        <f t="shared" si="18"/>
        <v>1.5960000000000001</v>
      </c>
      <c r="P77" s="53">
        <f t="shared" si="19"/>
        <v>1.5960000000000001</v>
      </c>
      <c r="Q77" s="60"/>
      <c r="R77" s="60"/>
      <c r="S77" s="60"/>
      <c r="T77" s="61"/>
      <c r="U77" s="60"/>
      <c r="V77" s="105"/>
      <c r="W77" s="3"/>
      <c r="X77" s="3"/>
      <c r="Y77" s="3"/>
      <c r="Z77" s="3"/>
    </row>
    <row r="78" spans="2:26" ht="15.75" x14ac:dyDescent="0.25">
      <c r="B78" s="62"/>
      <c r="C78" s="61"/>
      <c r="D78" s="61"/>
      <c r="E78" s="61"/>
      <c r="F78" s="8" t="s">
        <v>93</v>
      </c>
      <c r="G78" s="53">
        <v>683</v>
      </c>
      <c r="H78" s="52">
        <v>2E-3</v>
      </c>
      <c r="I78" s="52">
        <v>3.0000000000000001E-3</v>
      </c>
      <c r="J78" s="52">
        <v>3.0000000000000001E-3</v>
      </c>
      <c r="K78" s="52">
        <v>2E-3</v>
      </c>
      <c r="L78" s="52">
        <v>3.0000000000000001E-3</v>
      </c>
      <c r="M78" s="52">
        <v>3.0000000000000001E-3</v>
      </c>
      <c r="N78" s="53">
        <f>H78*G73</f>
        <v>0.26600000000000001</v>
      </c>
      <c r="O78" s="53">
        <f>I78*G73</f>
        <v>0.39900000000000002</v>
      </c>
      <c r="P78" s="53">
        <f>J78*G73</f>
        <v>0.39900000000000002</v>
      </c>
      <c r="Q78" s="61"/>
      <c r="R78" s="61"/>
      <c r="S78" s="61"/>
      <c r="T78" s="61"/>
      <c r="U78" s="60"/>
      <c r="V78" s="105"/>
      <c r="W78" s="3"/>
      <c r="X78" s="3"/>
      <c r="Y78" s="3"/>
      <c r="Z78" s="3"/>
    </row>
    <row r="79" spans="2:26" ht="15.75" x14ac:dyDescent="0.25">
      <c r="B79" s="62"/>
      <c r="C79" s="61"/>
      <c r="D79" s="61"/>
      <c r="E79" s="61"/>
      <c r="F79" s="8" t="s">
        <v>106</v>
      </c>
      <c r="G79" s="53">
        <v>211</v>
      </c>
      <c r="H79" s="52">
        <v>4.9000000000000002E-2</v>
      </c>
      <c r="I79" s="7">
        <v>0.06</v>
      </c>
      <c r="J79" s="7">
        <v>0.06</v>
      </c>
      <c r="K79" s="7">
        <v>3.5999999999999997E-2</v>
      </c>
      <c r="L79" s="7">
        <v>4.4999999999999998E-2</v>
      </c>
      <c r="M79" s="7">
        <v>4.4999999999999998E-2</v>
      </c>
      <c r="N79" s="53">
        <f>H79*G79</f>
        <v>10.339</v>
      </c>
      <c r="O79" s="53">
        <f>I79*G79</f>
        <v>12.66</v>
      </c>
      <c r="P79" s="53">
        <f>J79*G79</f>
        <v>12.66</v>
      </c>
      <c r="Q79" s="61"/>
      <c r="R79" s="61"/>
      <c r="S79" s="61"/>
      <c r="T79" s="61"/>
      <c r="U79" s="60"/>
      <c r="V79" s="105"/>
      <c r="W79" s="3"/>
      <c r="X79" s="3"/>
      <c r="Y79" s="3"/>
      <c r="Z79" s="3"/>
    </row>
    <row r="80" spans="2:26" ht="15.75" x14ac:dyDescent="0.25">
      <c r="B80" s="62"/>
      <c r="C80" s="61"/>
      <c r="D80" s="61"/>
      <c r="E80" s="61"/>
      <c r="F80" s="37" t="s">
        <v>107</v>
      </c>
      <c r="G80" s="53">
        <v>76</v>
      </c>
      <c r="H80" s="52">
        <v>1E-3</v>
      </c>
      <c r="I80" s="52">
        <v>1E-3</v>
      </c>
      <c r="J80" s="52">
        <v>1E-3</v>
      </c>
      <c r="K80" s="52">
        <v>1E-3</v>
      </c>
      <c r="L80" s="52">
        <v>1E-3</v>
      </c>
      <c r="M80" s="52">
        <v>1E-3</v>
      </c>
      <c r="N80" s="53">
        <f>H80*G80</f>
        <v>7.5999999999999998E-2</v>
      </c>
      <c r="O80" s="53">
        <f>I80*G80</f>
        <v>7.5999999999999998E-2</v>
      </c>
      <c r="P80" s="53">
        <f>J80*G80</f>
        <v>7.5999999999999998E-2</v>
      </c>
      <c r="Q80" s="61"/>
      <c r="R80" s="61"/>
      <c r="S80" s="61"/>
      <c r="T80" s="61"/>
      <c r="U80" s="60"/>
      <c r="V80" s="105"/>
      <c r="W80" s="3"/>
      <c r="X80" s="3"/>
      <c r="Y80" s="3"/>
      <c r="Z80" s="3"/>
    </row>
    <row r="81" spans="2:26" ht="15.75" x14ac:dyDescent="0.25">
      <c r="B81" s="54" t="s">
        <v>82</v>
      </c>
      <c r="C81" s="52">
        <v>20</v>
      </c>
      <c r="D81" s="52">
        <v>20</v>
      </c>
      <c r="E81" s="52">
        <v>20</v>
      </c>
      <c r="F81" s="34" t="s">
        <v>82</v>
      </c>
      <c r="G81" s="53">
        <v>5068</v>
      </c>
      <c r="H81" s="7">
        <v>0.02</v>
      </c>
      <c r="I81" s="7">
        <v>0.02</v>
      </c>
      <c r="J81" s="7">
        <v>0.02</v>
      </c>
      <c r="K81" s="7">
        <v>0.02</v>
      </c>
      <c r="L81" s="7">
        <v>0.02</v>
      </c>
      <c r="M81" s="7">
        <v>0.02</v>
      </c>
      <c r="N81" s="53">
        <f>H81*G81</f>
        <v>101.36</v>
      </c>
      <c r="O81" s="53">
        <f>I81*G81</f>
        <v>101.36</v>
      </c>
      <c r="P81" s="53">
        <f>J81*G81</f>
        <v>101.36</v>
      </c>
      <c r="Q81" s="53">
        <f t="shared" ref="Q81:S83" si="20">SUM(N81)</f>
        <v>101.36</v>
      </c>
      <c r="R81" s="53">
        <f t="shared" si="20"/>
        <v>101.36</v>
      </c>
      <c r="S81" s="53">
        <f t="shared" si="20"/>
        <v>101.36</v>
      </c>
      <c r="T81" s="53">
        <f t="shared" ref="T81:V84" si="21">Q81+Q81*50%</f>
        <v>152.04</v>
      </c>
      <c r="U81" s="53">
        <f t="shared" si="21"/>
        <v>152.04</v>
      </c>
      <c r="V81" s="110">
        <f t="shared" si="21"/>
        <v>152.04</v>
      </c>
      <c r="W81" s="3"/>
      <c r="X81" s="3"/>
      <c r="Y81" s="3"/>
      <c r="Z81" s="3"/>
    </row>
    <row r="82" spans="2:26" ht="15.75" x14ac:dyDescent="0.25">
      <c r="B82" s="29" t="s">
        <v>71</v>
      </c>
      <c r="C82" s="52">
        <v>100</v>
      </c>
      <c r="D82" s="52">
        <v>100</v>
      </c>
      <c r="E82" s="52">
        <v>100</v>
      </c>
      <c r="F82" s="32" t="s">
        <v>72</v>
      </c>
      <c r="G82" s="53">
        <v>800</v>
      </c>
      <c r="H82" s="7">
        <v>0.1</v>
      </c>
      <c r="I82" s="7">
        <v>0.1</v>
      </c>
      <c r="J82" s="7">
        <v>0.1</v>
      </c>
      <c r="K82" s="7">
        <v>0.1</v>
      </c>
      <c r="L82" s="7">
        <v>0.1</v>
      </c>
      <c r="M82" s="7">
        <v>0.1</v>
      </c>
      <c r="N82" s="53">
        <f>H82*G82</f>
        <v>80</v>
      </c>
      <c r="O82" s="53">
        <f>I82*G82</f>
        <v>80</v>
      </c>
      <c r="P82" s="53">
        <f>J82*G82</f>
        <v>80</v>
      </c>
      <c r="Q82" s="53">
        <f t="shared" si="20"/>
        <v>80</v>
      </c>
      <c r="R82" s="53">
        <f t="shared" si="20"/>
        <v>80</v>
      </c>
      <c r="S82" s="53">
        <f t="shared" si="20"/>
        <v>80</v>
      </c>
      <c r="T82" s="8">
        <f t="shared" si="21"/>
        <v>120</v>
      </c>
      <c r="U82" s="8">
        <f t="shared" si="21"/>
        <v>120</v>
      </c>
      <c r="V82" s="113">
        <f t="shared" si="21"/>
        <v>120</v>
      </c>
      <c r="W82" s="3"/>
      <c r="X82" s="3"/>
      <c r="Y82" s="3"/>
      <c r="Z82" s="3"/>
    </row>
    <row r="83" spans="2:26" ht="15.75" x14ac:dyDescent="0.25">
      <c r="B83" s="114" t="s">
        <v>32</v>
      </c>
      <c r="C83" s="52">
        <v>10</v>
      </c>
      <c r="D83" s="52">
        <v>10</v>
      </c>
      <c r="E83" s="52">
        <v>10</v>
      </c>
      <c r="F83" s="8" t="s">
        <v>32</v>
      </c>
      <c r="G83" s="53">
        <v>2500</v>
      </c>
      <c r="H83" s="52">
        <v>0.01</v>
      </c>
      <c r="I83" s="35">
        <v>0.01</v>
      </c>
      <c r="J83" s="52">
        <v>0.01</v>
      </c>
      <c r="K83" s="52">
        <v>0.01</v>
      </c>
      <c r="L83" s="52">
        <v>0.01</v>
      </c>
      <c r="M83" s="52">
        <v>0.01</v>
      </c>
      <c r="N83" s="53">
        <f>H83*G83</f>
        <v>25</v>
      </c>
      <c r="O83" s="53">
        <f>K83*G83</f>
        <v>25</v>
      </c>
      <c r="P83" s="53">
        <f>J83*G83</f>
        <v>25</v>
      </c>
      <c r="Q83" s="53">
        <f t="shared" si="20"/>
        <v>25</v>
      </c>
      <c r="R83" s="53">
        <f t="shared" si="20"/>
        <v>25</v>
      </c>
      <c r="S83" s="53">
        <f t="shared" si="20"/>
        <v>25</v>
      </c>
      <c r="T83" s="52">
        <f t="shared" si="21"/>
        <v>37.5</v>
      </c>
      <c r="U83" s="52">
        <f t="shared" si="21"/>
        <v>37.5</v>
      </c>
      <c r="V83" s="108">
        <f t="shared" si="21"/>
        <v>37.5</v>
      </c>
      <c r="W83" s="3"/>
      <c r="X83" s="3"/>
      <c r="Y83" s="3"/>
      <c r="Z83" s="3"/>
    </row>
    <row r="84" spans="2:26" ht="15.75" x14ac:dyDescent="0.25">
      <c r="B84" s="62" t="s">
        <v>109</v>
      </c>
      <c r="C84" s="61">
        <v>200</v>
      </c>
      <c r="D84" s="61">
        <v>200</v>
      </c>
      <c r="E84" s="61">
        <v>200</v>
      </c>
      <c r="F84" s="11" t="s">
        <v>34</v>
      </c>
      <c r="G84" s="53">
        <v>5000</v>
      </c>
      <c r="H84" s="52">
        <v>1E-3</v>
      </c>
      <c r="I84" s="52">
        <v>1E-3</v>
      </c>
      <c r="J84" s="52">
        <v>1E-3</v>
      </c>
      <c r="K84" s="52">
        <v>1E-3</v>
      </c>
      <c r="L84" s="52">
        <v>1E-3</v>
      </c>
      <c r="M84" s="52">
        <v>1E-3</v>
      </c>
      <c r="N84" s="53">
        <f t="shared" ref="N84:N85" si="22">H84*G84</f>
        <v>5</v>
      </c>
      <c r="O84" s="53">
        <f t="shared" ref="O84:O85" si="23">I84*G84</f>
        <v>5</v>
      </c>
      <c r="P84" s="53">
        <f t="shared" ref="P84:P85" si="24">J84*G84</f>
        <v>5</v>
      </c>
      <c r="Q84" s="60">
        <f>SUM(N84:N85)</f>
        <v>11.524999999999999</v>
      </c>
      <c r="R84" s="60">
        <f>SUM(O84:O85)</f>
        <v>11.524999999999999</v>
      </c>
      <c r="S84" s="60">
        <f>SUM(P84:P85)</f>
        <v>11.524999999999999</v>
      </c>
      <c r="T84" s="60">
        <f t="shared" si="21"/>
        <v>17.287499999999998</v>
      </c>
      <c r="U84" s="60">
        <f t="shared" si="21"/>
        <v>17.287499999999998</v>
      </c>
      <c r="V84" s="105">
        <f t="shared" si="21"/>
        <v>17.287499999999998</v>
      </c>
      <c r="W84" s="135"/>
      <c r="X84" s="135"/>
      <c r="Y84" s="135"/>
      <c r="Z84" s="3"/>
    </row>
    <row r="85" spans="2:26" ht="15" customHeight="1" x14ac:dyDescent="0.25">
      <c r="B85" s="62"/>
      <c r="C85" s="61"/>
      <c r="D85" s="61"/>
      <c r="E85" s="61"/>
      <c r="F85" s="8" t="s">
        <v>35</v>
      </c>
      <c r="G85" s="53">
        <v>435</v>
      </c>
      <c r="H85" s="7">
        <v>1.4999999999999999E-2</v>
      </c>
      <c r="I85" s="7">
        <v>1.4999999999999999E-2</v>
      </c>
      <c r="J85" s="7">
        <v>1.4999999999999999E-2</v>
      </c>
      <c r="K85" s="7">
        <v>1.4999999999999999E-2</v>
      </c>
      <c r="L85" s="7">
        <v>1.4999999999999999E-2</v>
      </c>
      <c r="M85" s="7">
        <v>1.4999999999999999E-2</v>
      </c>
      <c r="N85" s="53">
        <f t="shared" si="22"/>
        <v>6.5249999999999995</v>
      </c>
      <c r="O85" s="53">
        <f t="shared" si="23"/>
        <v>6.5249999999999995</v>
      </c>
      <c r="P85" s="53">
        <f t="shared" si="24"/>
        <v>6.5249999999999995</v>
      </c>
      <c r="Q85" s="60"/>
      <c r="R85" s="60"/>
      <c r="S85" s="60"/>
      <c r="T85" s="60"/>
      <c r="U85" s="60"/>
      <c r="V85" s="105"/>
      <c r="W85" s="135"/>
      <c r="X85" s="135"/>
      <c r="Y85" s="135"/>
      <c r="Z85" s="3"/>
    </row>
    <row r="86" spans="2:26" ht="15.75" x14ac:dyDescent="0.25">
      <c r="B86" s="107" t="s">
        <v>50</v>
      </c>
      <c r="C86" s="52">
        <v>20</v>
      </c>
      <c r="D86" s="52">
        <v>35</v>
      </c>
      <c r="E86" s="52">
        <v>40</v>
      </c>
      <c r="F86" s="32" t="s">
        <v>37</v>
      </c>
      <c r="G86" s="53">
        <v>594</v>
      </c>
      <c r="H86" s="7">
        <v>0.02</v>
      </c>
      <c r="I86" s="52">
        <v>3.5000000000000003E-2</v>
      </c>
      <c r="J86" s="7">
        <v>0.04</v>
      </c>
      <c r="K86" s="7">
        <v>0.02</v>
      </c>
      <c r="L86" s="52">
        <v>3.5000000000000003E-2</v>
      </c>
      <c r="M86" s="7">
        <v>0.04</v>
      </c>
      <c r="N86" s="53">
        <f>H86*G86</f>
        <v>11.88</v>
      </c>
      <c r="O86" s="53">
        <f>I86*G86</f>
        <v>20.790000000000003</v>
      </c>
      <c r="P86" s="53">
        <f>J86*G86</f>
        <v>23.76</v>
      </c>
      <c r="Q86" s="53">
        <f>SUM(N86)</f>
        <v>11.88</v>
      </c>
      <c r="R86" s="53">
        <f>SUM(O86)</f>
        <v>20.790000000000003</v>
      </c>
      <c r="S86" s="53">
        <f>SUM(P86)</f>
        <v>23.76</v>
      </c>
      <c r="T86" s="53">
        <f>Q86+Q86*50%</f>
        <v>17.82</v>
      </c>
      <c r="U86" s="53">
        <f>R86+R86*50%</f>
        <v>31.185000000000002</v>
      </c>
      <c r="V86" s="110">
        <f>S86+S86*50%</f>
        <v>35.64</v>
      </c>
      <c r="W86" s="58"/>
      <c r="X86" s="58"/>
      <c r="Y86" s="58"/>
      <c r="Z86" s="3"/>
    </row>
    <row r="87" spans="2:26" ht="15.75" x14ac:dyDescent="0.25">
      <c r="B87" s="29"/>
      <c r="C87" s="8"/>
      <c r="D87" s="8"/>
      <c r="E87" s="8"/>
      <c r="F87" s="8"/>
      <c r="G87" s="53"/>
      <c r="H87" s="8"/>
      <c r="I87" s="8"/>
      <c r="J87" s="8"/>
      <c r="K87" s="8"/>
      <c r="L87" s="8"/>
      <c r="M87" s="8"/>
      <c r="N87" s="53"/>
      <c r="O87" s="53"/>
      <c r="P87" s="53"/>
      <c r="Q87" s="33">
        <f t="shared" ref="Q87:V87" si="25">SUM(Q69:Q86)</f>
        <v>502.05699999999996</v>
      </c>
      <c r="R87" s="33">
        <f t="shared" si="25"/>
        <v>531.74299999999994</v>
      </c>
      <c r="S87" s="33">
        <f t="shared" si="25"/>
        <v>534.71299999999997</v>
      </c>
      <c r="T87" s="33">
        <f t="shared" si="25"/>
        <v>753.08550000000002</v>
      </c>
      <c r="U87" s="33">
        <f t="shared" si="25"/>
        <v>797.61449999999991</v>
      </c>
      <c r="V87" s="109">
        <f t="shared" si="25"/>
        <v>802.06949999999995</v>
      </c>
      <c r="W87" s="58"/>
      <c r="X87" s="58"/>
      <c r="Y87" s="58"/>
      <c r="Z87" s="3"/>
    </row>
    <row r="88" spans="2:26" ht="15.75" x14ac:dyDescent="0.25">
      <c r="B88" s="117" t="s">
        <v>108</v>
      </c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138"/>
      <c r="W88" s="58"/>
      <c r="X88" s="58"/>
      <c r="Y88" s="58"/>
      <c r="Z88" s="3"/>
    </row>
    <row r="89" spans="2:26" ht="31.5" x14ac:dyDescent="0.25">
      <c r="B89" s="62" t="s">
        <v>124</v>
      </c>
      <c r="C89" s="61" t="s">
        <v>111</v>
      </c>
      <c r="D89" s="61" t="s">
        <v>112</v>
      </c>
      <c r="E89" s="61" t="s">
        <v>113</v>
      </c>
      <c r="F89" s="5" t="s">
        <v>101</v>
      </c>
      <c r="G89" s="53">
        <v>2850</v>
      </c>
      <c r="H89" s="52">
        <v>0.05</v>
      </c>
      <c r="I89" s="7">
        <v>7.5999999999999998E-2</v>
      </c>
      <c r="J89" s="7">
        <v>0.10100000000000001</v>
      </c>
      <c r="K89" s="7">
        <v>3.6999999999999998E-2</v>
      </c>
      <c r="L89" s="7">
        <v>5.6000000000000001E-2</v>
      </c>
      <c r="M89" s="7">
        <v>7.3999999999999996E-2</v>
      </c>
      <c r="N89" s="53">
        <f>H89*G89</f>
        <v>142.5</v>
      </c>
      <c r="O89" s="53">
        <f>I89*G89</f>
        <v>216.6</v>
      </c>
      <c r="P89" s="53">
        <f>J89*G89</f>
        <v>287.85000000000002</v>
      </c>
      <c r="Q89" s="60">
        <f>SUM(N89:N96)</f>
        <v>174.68260000000001</v>
      </c>
      <c r="R89" s="60">
        <f>SUM(O89:O96)</f>
        <v>259.35659999999996</v>
      </c>
      <c r="S89" s="60">
        <f>SUM(P89:P96)</f>
        <v>339.41060000000004</v>
      </c>
      <c r="T89" s="61">
        <f>Q89+Q89*50%</f>
        <v>262.02390000000003</v>
      </c>
      <c r="U89" s="61">
        <f>R89+R89*50%</f>
        <v>389.03489999999994</v>
      </c>
      <c r="V89" s="106">
        <f>S89+S89*50%</f>
        <v>509.11590000000007</v>
      </c>
      <c r="W89" s="58"/>
      <c r="X89" s="135"/>
      <c r="Y89" s="135"/>
      <c r="Z89" s="46"/>
    </row>
    <row r="90" spans="2:26" ht="31.5" x14ac:dyDescent="0.25">
      <c r="B90" s="62"/>
      <c r="C90" s="61"/>
      <c r="D90" s="61"/>
      <c r="E90" s="61"/>
      <c r="F90" s="31" t="s">
        <v>114</v>
      </c>
      <c r="G90" s="53">
        <v>214</v>
      </c>
      <c r="H90" s="52">
        <v>8.9999999999999993E-3</v>
      </c>
      <c r="I90" s="52">
        <v>1.4E-2</v>
      </c>
      <c r="J90" s="52">
        <v>1.7999999999999999E-2</v>
      </c>
      <c r="K90" s="52">
        <v>8.9999999999999993E-3</v>
      </c>
      <c r="L90" s="52">
        <v>1.4E-2</v>
      </c>
      <c r="M90" s="52">
        <v>1.7999999999999999E-2</v>
      </c>
      <c r="N90" s="53">
        <f>H90*G90</f>
        <v>1.9259999999999999</v>
      </c>
      <c r="O90" s="53">
        <f>I90*G90</f>
        <v>2.996</v>
      </c>
      <c r="P90" s="53">
        <f>J90*G90</f>
        <v>3.8519999999999999</v>
      </c>
      <c r="Q90" s="60"/>
      <c r="R90" s="60"/>
      <c r="S90" s="60"/>
      <c r="T90" s="61"/>
      <c r="U90" s="61"/>
      <c r="V90" s="106"/>
      <c r="W90" s="58"/>
      <c r="X90" s="135"/>
      <c r="Y90" s="135"/>
      <c r="Z90" s="46"/>
    </row>
    <row r="91" spans="2:26" ht="18.75" x14ac:dyDescent="0.3">
      <c r="B91" s="62"/>
      <c r="C91" s="61"/>
      <c r="D91" s="61"/>
      <c r="E91" s="61"/>
      <c r="F91" s="8" t="s">
        <v>23</v>
      </c>
      <c r="G91" s="53">
        <v>133</v>
      </c>
      <c r="H91" s="52">
        <v>2.1000000000000001E-2</v>
      </c>
      <c r="I91" s="52">
        <v>3.2000000000000001E-2</v>
      </c>
      <c r="J91" s="7">
        <v>4.2000000000000003E-2</v>
      </c>
      <c r="K91" s="7">
        <v>1.7999999999999999E-2</v>
      </c>
      <c r="L91" s="7">
        <v>2.7E-2</v>
      </c>
      <c r="M91" s="7">
        <v>3.5999999999999997E-2</v>
      </c>
      <c r="N91" s="53">
        <f t="shared" ref="N91:N112" si="26">H91*G91</f>
        <v>2.7930000000000001</v>
      </c>
      <c r="O91" s="53">
        <f t="shared" ref="O91" si="27">I91*G91</f>
        <v>4.2560000000000002</v>
      </c>
      <c r="P91" s="53">
        <f t="shared" ref="P91:P112" si="28">J91*G91</f>
        <v>5.5860000000000003</v>
      </c>
      <c r="Q91" s="60"/>
      <c r="R91" s="60"/>
      <c r="S91" s="60"/>
      <c r="T91" s="61"/>
      <c r="U91" s="61"/>
      <c r="V91" s="106"/>
      <c r="W91" s="58"/>
      <c r="X91" s="142"/>
      <c r="Y91" s="142"/>
      <c r="Z91" s="46"/>
    </row>
    <row r="92" spans="2:26" ht="15.75" x14ac:dyDescent="0.25">
      <c r="B92" s="62"/>
      <c r="C92" s="61"/>
      <c r="D92" s="61"/>
      <c r="E92" s="61"/>
      <c r="F92" s="8" t="s">
        <v>36</v>
      </c>
      <c r="G92" s="53">
        <v>405</v>
      </c>
      <c r="H92" s="7">
        <v>1.2E-2</v>
      </c>
      <c r="I92" s="7">
        <v>1.7000000000000001E-2</v>
      </c>
      <c r="J92" s="7">
        <v>2.4E-2</v>
      </c>
      <c r="K92" s="7">
        <v>1.2E-2</v>
      </c>
      <c r="L92" s="7">
        <v>1.7000000000000001E-2</v>
      </c>
      <c r="M92" s="7">
        <v>2.4E-2</v>
      </c>
      <c r="N92" s="53">
        <f t="shared" si="26"/>
        <v>4.8600000000000003</v>
      </c>
      <c r="O92" s="53">
        <f>I92*G92</f>
        <v>6.8850000000000007</v>
      </c>
      <c r="P92" s="53">
        <f t="shared" si="28"/>
        <v>9.7200000000000006</v>
      </c>
      <c r="Q92" s="60"/>
      <c r="R92" s="60"/>
      <c r="S92" s="60"/>
      <c r="T92" s="61"/>
      <c r="U92" s="61"/>
      <c r="V92" s="106"/>
      <c r="W92" s="3"/>
      <c r="X92" s="46"/>
      <c r="Y92" s="46"/>
      <c r="Z92" s="46"/>
    </row>
    <row r="93" spans="2:26" ht="15.75" x14ac:dyDescent="0.25">
      <c r="B93" s="62"/>
      <c r="C93" s="61"/>
      <c r="D93" s="61"/>
      <c r="E93" s="61"/>
      <c r="F93" s="8" t="s">
        <v>115</v>
      </c>
      <c r="G93" s="53">
        <v>1550</v>
      </c>
      <c r="H93" s="52">
        <v>5.0000000000000001E-3</v>
      </c>
      <c r="I93" s="52">
        <v>8.0000000000000002E-3</v>
      </c>
      <c r="J93" s="7">
        <v>0.01</v>
      </c>
      <c r="K93" s="52">
        <v>5.0000000000000001E-3</v>
      </c>
      <c r="L93" s="52">
        <v>8.0000000000000002E-3</v>
      </c>
      <c r="M93" s="7">
        <v>0.01</v>
      </c>
      <c r="N93" s="53">
        <f t="shared" si="26"/>
        <v>7.75</v>
      </c>
      <c r="O93" s="53">
        <f>I93*G93</f>
        <v>12.4</v>
      </c>
      <c r="P93" s="53">
        <f t="shared" si="28"/>
        <v>15.5</v>
      </c>
      <c r="Q93" s="60"/>
      <c r="R93" s="60"/>
      <c r="S93" s="60"/>
      <c r="T93" s="61"/>
      <c r="U93" s="61"/>
      <c r="V93" s="106"/>
      <c r="W93" s="3"/>
      <c r="X93" s="46"/>
      <c r="Y93" s="46"/>
      <c r="Z93" s="46"/>
    </row>
    <row r="94" spans="2:26" ht="15.75" x14ac:dyDescent="0.25">
      <c r="B94" s="62"/>
      <c r="C94" s="61"/>
      <c r="D94" s="61"/>
      <c r="E94" s="61"/>
      <c r="F94" s="8" t="s">
        <v>93</v>
      </c>
      <c r="G94" s="53">
        <v>683</v>
      </c>
      <c r="H94" s="52">
        <v>3.0000000000000001E-3</v>
      </c>
      <c r="I94" s="52">
        <v>5.0000000000000001E-3</v>
      </c>
      <c r="J94" s="52">
        <v>6.0000000000000001E-3</v>
      </c>
      <c r="K94" s="52">
        <v>3.0000000000000001E-3</v>
      </c>
      <c r="L94" s="52">
        <v>5.0000000000000001E-3</v>
      </c>
      <c r="M94" s="52">
        <v>6.0000000000000001E-3</v>
      </c>
      <c r="N94" s="53">
        <f t="shared" si="26"/>
        <v>2.0489999999999999</v>
      </c>
      <c r="O94" s="53">
        <f>I94*G94</f>
        <v>3.415</v>
      </c>
      <c r="P94" s="53">
        <f t="shared" si="28"/>
        <v>4.0979999999999999</v>
      </c>
      <c r="Q94" s="60"/>
      <c r="R94" s="60"/>
      <c r="S94" s="60"/>
      <c r="T94" s="61"/>
      <c r="U94" s="61"/>
      <c r="V94" s="106"/>
      <c r="W94" s="3"/>
      <c r="X94" s="46"/>
      <c r="Y94" s="46"/>
      <c r="Z94" s="46"/>
    </row>
    <row r="95" spans="2:26" ht="15.75" x14ac:dyDescent="0.25">
      <c r="B95" s="62"/>
      <c r="C95" s="61"/>
      <c r="D95" s="61"/>
      <c r="E95" s="61"/>
      <c r="F95" s="8" t="s">
        <v>27</v>
      </c>
      <c r="G95" s="53">
        <v>76</v>
      </c>
      <c r="H95" s="52">
        <v>1E-3</v>
      </c>
      <c r="I95" s="52">
        <v>1E-3</v>
      </c>
      <c r="J95" s="52">
        <v>1E-3</v>
      </c>
      <c r="K95" s="52">
        <v>1E-3</v>
      </c>
      <c r="L95" s="52">
        <v>1E-3</v>
      </c>
      <c r="M95" s="52">
        <v>1E-3</v>
      </c>
      <c r="N95" s="53">
        <f t="shared" si="26"/>
        <v>7.5999999999999998E-2</v>
      </c>
      <c r="O95" s="53">
        <f>I95*G95</f>
        <v>7.5999999999999998E-2</v>
      </c>
      <c r="P95" s="53">
        <f t="shared" si="28"/>
        <v>7.5999999999999998E-2</v>
      </c>
      <c r="Q95" s="60"/>
      <c r="R95" s="60"/>
      <c r="S95" s="60"/>
      <c r="T95" s="61"/>
      <c r="U95" s="61"/>
      <c r="V95" s="106"/>
      <c r="W95" s="3"/>
      <c r="X95" s="46"/>
      <c r="Y95" s="46"/>
      <c r="Z95" s="46"/>
    </row>
    <row r="96" spans="2:26" ht="15.75" x14ac:dyDescent="0.25">
      <c r="B96" s="62"/>
      <c r="C96" s="61"/>
      <c r="D96" s="61"/>
      <c r="E96" s="61"/>
      <c r="F96" s="8" t="s">
        <v>79</v>
      </c>
      <c r="G96" s="35">
        <v>636.42999999999995</v>
      </c>
      <c r="H96" s="35">
        <v>0.02</v>
      </c>
      <c r="I96" s="35">
        <v>0.02</v>
      </c>
      <c r="J96" s="35">
        <v>0.02</v>
      </c>
      <c r="K96" s="35">
        <v>0.02</v>
      </c>
      <c r="L96" s="35">
        <v>0.02</v>
      </c>
      <c r="M96" s="35">
        <v>0.02</v>
      </c>
      <c r="N96" s="53">
        <f t="shared" si="26"/>
        <v>12.7286</v>
      </c>
      <c r="O96" s="53">
        <f>I96*G96</f>
        <v>12.7286</v>
      </c>
      <c r="P96" s="53">
        <f t="shared" si="28"/>
        <v>12.7286</v>
      </c>
      <c r="Q96" s="60"/>
      <c r="R96" s="60"/>
      <c r="S96" s="60"/>
      <c r="T96" s="61"/>
      <c r="U96" s="61"/>
      <c r="V96" s="106"/>
      <c r="W96" s="3"/>
      <c r="X96" s="46"/>
      <c r="Y96" s="46"/>
      <c r="Z96" s="46"/>
    </row>
    <row r="97" spans="2:26" ht="15.75" x14ac:dyDescent="0.25">
      <c r="B97" s="62" t="s">
        <v>116</v>
      </c>
      <c r="C97" s="61">
        <v>100</v>
      </c>
      <c r="D97" s="61">
        <v>130</v>
      </c>
      <c r="E97" s="61">
        <v>150</v>
      </c>
      <c r="F97" s="8" t="s">
        <v>64</v>
      </c>
      <c r="G97" s="53">
        <v>211</v>
      </c>
      <c r="H97" s="7">
        <v>0.11700000000000001</v>
      </c>
      <c r="I97" s="7">
        <v>0.156</v>
      </c>
      <c r="J97" s="7">
        <v>0.18</v>
      </c>
      <c r="K97" s="52">
        <v>8.7999999999999995E-2</v>
      </c>
      <c r="L97" s="52">
        <v>0.11700000000000001</v>
      </c>
      <c r="M97" s="52">
        <v>0.13500000000000001</v>
      </c>
      <c r="N97" s="53">
        <f t="shared" si="26"/>
        <v>24.687000000000001</v>
      </c>
      <c r="O97" s="53">
        <f>K97*G97</f>
        <v>18.567999999999998</v>
      </c>
      <c r="P97" s="53">
        <f t="shared" si="28"/>
        <v>37.979999999999997</v>
      </c>
      <c r="Q97" s="60">
        <f>SUM(N97:N101)</f>
        <v>58.939000000000007</v>
      </c>
      <c r="R97" s="60">
        <f>SUM(O97:O101)</f>
        <v>52.414999999999992</v>
      </c>
      <c r="S97" s="60">
        <f>SUM(P97:P101)</f>
        <v>77.827999999999989</v>
      </c>
      <c r="T97" s="60">
        <f>Q97+Q97*50%</f>
        <v>88.408500000000004</v>
      </c>
      <c r="U97" s="60">
        <f>R97+R97*50%</f>
        <v>78.622499999999988</v>
      </c>
      <c r="V97" s="105">
        <f>S97+S97*50%</f>
        <v>116.74199999999999</v>
      </c>
      <c r="W97" s="3"/>
      <c r="X97" s="46"/>
      <c r="Y97" s="46"/>
      <c r="Z97" s="46"/>
    </row>
    <row r="98" spans="2:26" ht="15.75" x14ac:dyDescent="0.25">
      <c r="B98" s="62"/>
      <c r="C98" s="61"/>
      <c r="D98" s="61"/>
      <c r="E98" s="61"/>
      <c r="F98" s="8" t="s">
        <v>36</v>
      </c>
      <c r="G98" s="53">
        <v>405</v>
      </c>
      <c r="H98" s="7">
        <v>1.6E-2</v>
      </c>
      <c r="I98" s="7">
        <v>2.1000000000000001E-2</v>
      </c>
      <c r="J98" s="7">
        <v>2.4E-2</v>
      </c>
      <c r="K98" s="52">
        <v>1.4999999999999999E-2</v>
      </c>
      <c r="L98" s="52">
        <v>0.02</v>
      </c>
      <c r="M98" s="52">
        <v>2.3E-2</v>
      </c>
      <c r="N98" s="53">
        <f t="shared" si="26"/>
        <v>6.48</v>
      </c>
      <c r="O98" s="53">
        <f>K98*G98</f>
        <v>6.0750000000000002</v>
      </c>
      <c r="P98" s="53">
        <f t="shared" si="28"/>
        <v>9.7200000000000006</v>
      </c>
      <c r="Q98" s="60"/>
      <c r="R98" s="60"/>
      <c r="S98" s="60"/>
      <c r="T98" s="60"/>
      <c r="U98" s="60"/>
      <c r="V98" s="105"/>
      <c r="W98" s="3"/>
      <c r="X98" s="46"/>
      <c r="Y98" s="46"/>
      <c r="Z98" s="46"/>
    </row>
    <row r="99" spans="2:26" ht="15.75" x14ac:dyDescent="0.25">
      <c r="B99" s="62"/>
      <c r="C99" s="61"/>
      <c r="D99" s="61"/>
      <c r="E99" s="61"/>
      <c r="F99" s="8" t="s">
        <v>117</v>
      </c>
      <c r="G99" s="53">
        <v>1178</v>
      </c>
      <c r="H99" s="7">
        <v>2E-3</v>
      </c>
      <c r="I99" s="7">
        <v>3.0000000000000001E-3</v>
      </c>
      <c r="J99" s="7">
        <v>4.0000000000000001E-3</v>
      </c>
      <c r="K99" s="52">
        <v>2E-3</v>
      </c>
      <c r="L99" s="7">
        <v>3.0000000000000001E-3</v>
      </c>
      <c r="M99" s="7">
        <v>4.0000000000000001E-3</v>
      </c>
      <c r="N99" s="53">
        <f t="shared" si="26"/>
        <v>2.3559999999999999</v>
      </c>
      <c r="O99" s="53">
        <f>K99*G99</f>
        <v>2.3559999999999999</v>
      </c>
      <c r="P99" s="53">
        <f t="shared" si="28"/>
        <v>4.7119999999999997</v>
      </c>
      <c r="Q99" s="60"/>
      <c r="R99" s="60"/>
      <c r="S99" s="60"/>
      <c r="T99" s="60"/>
      <c r="U99" s="60"/>
      <c r="V99" s="105"/>
      <c r="W99" s="3"/>
      <c r="X99" s="46"/>
      <c r="Y99" s="46"/>
      <c r="Z99" s="46"/>
    </row>
    <row r="100" spans="2:26" ht="15.75" x14ac:dyDescent="0.25">
      <c r="B100" s="62"/>
      <c r="C100" s="61"/>
      <c r="D100" s="61"/>
      <c r="E100" s="61"/>
      <c r="F100" s="8" t="s">
        <v>27</v>
      </c>
      <c r="G100" s="53">
        <v>76</v>
      </c>
      <c r="H100" s="52">
        <v>1E-3</v>
      </c>
      <c r="I100" s="52">
        <v>1E-3</v>
      </c>
      <c r="J100" s="52">
        <v>1E-3</v>
      </c>
      <c r="K100" s="52">
        <v>1E-3</v>
      </c>
      <c r="L100" s="52">
        <v>1E-3</v>
      </c>
      <c r="M100" s="52">
        <v>1E-3</v>
      </c>
      <c r="N100" s="53">
        <f t="shared" si="26"/>
        <v>7.5999999999999998E-2</v>
      </c>
      <c r="O100" s="53">
        <f>I100*G100</f>
        <v>7.5999999999999998E-2</v>
      </c>
      <c r="P100" s="53">
        <f t="shared" si="28"/>
        <v>7.5999999999999998E-2</v>
      </c>
      <c r="Q100" s="60"/>
      <c r="R100" s="60"/>
      <c r="S100" s="60"/>
      <c r="T100" s="60"/>
      <c r="U100" s="60"/>
      <c r="V100" s="105"/>
      <c r="W100" s="3"/>
      <c r="X100" s="46"/>
      <c r="Y100" s="46"/>
      <c r="Z100" s="46"/>
    </row>
    <row r="101" spans="2:26" ht="15.75" x14ac:dyDescent="0.25">
      <c r="B101" s="62"/>
      <c r="C101" s="61"/>
      <c r="D101" s="61"/>
      <c r="E101" s="61"/>
      <c r="F101" s="8" t="s">
        <v>82</v>
      </c>
      <c r="G101" s="53">
        <v>5068</v>
      </c>
      <c r="H101" s="52">
        <v>5.0000000000000001E-3</v>
      </c>
      <c r="I101" s="52">
        <v>5.0000000000000001E-3</v>
      </c>
      <c r="J101" s="52">
        <v>5.0000000000000001E-3</v>
      </c>
      <c r="K101" s="52">
        <v>5.0000000000000001E-3</v>
      </c>
      <c r="L101" s="52">
        <v>5.0000000000000001E-3</v>
      </c>
      <c r="M101" s="52">
        <v>5.0000000000000001E-3</v>
      </c>
      <c r="N101" s="53">
        <f t="shared" si="26"/>
        <v>25.34</v>
      </c>
      <c r="O101" s="53">
        <f>K101*G101</f>
        <v>25.34</v>
      </c>
      <c r="P101" s="53">
        <f t="shared" si="28"/>
        <v>25.34</v>
      </c>
      <c r="Q101" s="60"/>
      <c r="R101" s="60"/>
      <c r="S101" s="60"/>
      <c r="T101" s="60"/>
      <c r="U101" s="60"/>
      <c r="V101" s="105"/>
      <c r="W101" s="3"/>
      <c r="X101" s="46"/>
      <c r="Y101" s="46"/>
      <c r="Z101" s="46"/>
    </row>
    <row r="102" spans="2:26" ht="15.75" x14ac:dyDescent="0.25">
      <c r="B102" s="116" t="s">
        <v>103</v>
      </c>
      <c r="C102" s="52">
        <v>200</v>
      </c>
      <c r="D102" s="52">
        <v>200</v>
      </c>
      <c r="E102" s="52">
        <v>200</v>
      </c>
      <c r="F102" s="5" t="s">
        <v>103</v>
      </c>
      <c r="G102" s="53">
        <v>200</v>
      </c>
      <c r="H102" s="7">
        <v>0.2</v>
      </c>
      <c r="I102" s="7">
        <v>0.2</v>
      </c>
      <c r="J102" s="7">
        <v>0.2</v>
      </c>
      <c r="K102" s="7">
        <v>0.2</v>
      </c>
      <c r="L102" s="7">
        <v>0.2</v>
      </c>
      <c r="M102" s="7">
        <v>0.2</v>
      </c>
      <c r="N102" s="53">
        <f>H102*G102</f>
        <v>40</v>
      </c>
      <c r="O102" s="53">
        <f>I102*G102</f>
        <v>40</v>
      </c>
      <c r="P102" s="53">
        <f>J102*G102</f>
        <v>40</v>
      </c>
      <c r="Q102" s="53">
        <f>SUM(N102)</f>
        <v>40</v>
      </c>
      <c r="R102" s="53">
        <f>SUM(O102)</f>
        <v>40</v>
      </c>
      <c r="S102" s="53">
        <f>SUM(P102)</f>
        <v>40</v>
      </c>
      <c r="T102" s="53">
        <f t="shared" ref="T102:V103" si="29">Q102+Q102*50%</f>
        <v>60</v>
      </c>
      <c r="U102" s="53">
        <f t="shared" si="29"/>
        <v>60</v>
      </c>
      <c r="V102" s="110">
        <f t="shared" si="29"/>
        <v>60</v>
      </c>
      <c r="W102" s="3"/>
      <c r="X102" s="46"/>
      <c r="Y102" s="46"/>
      <c r="Z102" s="46"/>
    </row>
    <row r="103" spans="2:26" ht="15.75" x14ac:dyDescent="0.25">
      <c r="B103" s="62" t="s">
        <v>118</v>
      </c>
      <c r="C103" s="61">
        <v>60</v>
      </c>
      <c r="D103" s="61">
        <v>80</v>
      </c>
      <c r="E103" s="61">
        <v>80</v>
      </c>
      <c r="F103" s="51" t="s">
        <v>119</v>
      </c>
      <c r="G103" s="53">
        <v>495</v>
      </c>
      <c r="H103" s="7">
        <v>3.3000000000000002E-2</v>
      </c>
      <c r="I103" s="7">
        <v>0.04</v>
      </c>
      <c r="J103" s="7">
        <v>0.04</v>
      </c>
      <c r="K103" s="7">
        <v>3.3000000000000002E-2</v>
      </c>
      <c r="L103" s="7">
        <v>0.04</v>
      </c>
      <c r="M103" s="7">
        <v>0.04</v>
      </c>
      <c r="N103" s="53">
        <f t="shared" si="26"/>
        <v>16.335000000000001</v>
      </c>
      <c r="O103" s="53">
        <f t="shared" ref="O103:O112" si="30">I103*G103</f>
        <v>19.8</v>
      </c>
      <c r="P103" s="53">
        <f t="shared" si="28"/>
        <v>19.8</v>
      </c>
      <c r="Q103" s="60">
        <f>SUM(N103:N111)</f>
        <v>73.50500000000001</v>
      </c>
      <c r="R103" s="60">
        <f>SUM(O103:O111)</f>
        <v>95.983000000000004</v>
      </c>
      <c r="S103" s="60">
        <f>SUM(P103:P111)</f>
        <v>95.983000000000004</v>
      </c>
      <c r="T103" s="60">
        <f t="shared" si="29"/>
        <v>110.25750000000002</v>
      </c>
      <c r="U103" s="60">
        <f t="shared" si="29"/>
        <v>143.97450000000001</v>
      </c>
      <c r="V103" s="105">
        <f t="shared" si="29"/>
        <v>143.97450000000001</v>
      </c>
      <c r="W103" s="3"/>
      <c r="X103" s="46"/>
      <c r="Y103" s="46"/>
      <c r="Z103" s="46"/>
    </row>
    <row r="104" spans="2:26" ht="15.75" x14ac:dyDescent="0.25">
      <c r="B104" s="62"/>
      <c r="C104" s="61"/>
      <c r="D104" s="61"/>
      <c r="E104" s="61"/>
      <c r="F104" s="51" t="s">
        <v>35</v>
      </c>
      <c r="G104" s="53">
        <v>435</v>
      </c>
      <c r="H104" s="7">
        <v>3.0000000000000001E-3</v>
      </c>
      <c r="I104" s="7">
        <v>4.0000000000000001E-3</v>
      </c>
      <c r="J104" s="7">
        <v>4.0000000000000001E-3</v>
      </c>
      <c r="K104" s="7">
        <v>3.0000000000000001E-3</v>
      </c>
      <c r="L104" s="7">
        <v>4.0000000000000001E-3</v>
      </c>
      <c r="M104" s="7">
        <v>4.0000000000000001E-3</v>
      </c>
      <c r="N104" s="53">
        <f t="shared" si="26"/>
        <v>1.3049999999999999</v>
      </c>
      <c r="O104" s="53">
        <f t="shared" si="30"/>
        <v>1.74</v>
      </c>
      <c r="P104" s="53">
        <f t="shared" si="28"/>
        <v>1.74</v>
      </c>
      <c r="Q104" s="60"/>
      <c r="R104" s="60"/>
      <c r="S104" s="60"/>
      <c r="T104" s="60"/>
      <c r="U104" s="60"/>
      <c r="V104" s="105"/>
      <c r="W104" s="3"/>
      <c r="X104" s="46"/>
      <c r="Y104" s="46"/>
      <c r="Z104" s="46"/>
    </row>
    <row r="105" spans="2:26" ht="15.75" x14ac:dyDescent="0.25">
      <c r="B105" s="62"/>
      <c r="C105" s="61"/>
      <c r="D105" s="61"/>
      <c r="E105" s="61"/>
      <c r="F105" s="51" t="s">
        <v>120</v>
      </c>
      <c r="G105" s="53">
        <v>5028</v>
      </c>
      <c r="H105" s="7">
        <v>2E-3</v>
      </c>
      <c r="I105" s="7">
        <v>3.0000000000000001E-3</v>
      </c>
      <c r="J105" s="7">
        <v>3.0000000000000001E-3</v>
      </c>
      <c r="K105" s="7">
        <v>2E-3</v>
      </c>
      <c r="L105" s="7">
        <v>3.0000000000000001E-3</v>
      </c>
      <c r="M105" s="7">
        <v>3.0000000000000001E-3</v>
      </c>
      <c r="N105" s="53">
        <f t="shared" si="26"/>
        <v>10.056000000000001</v>
      </c>
      <c r="O105" s="53">
        <f t="shared" si="30"/>
        <v>15.084</v>
      </c>
      <c r="P105" s="53">
        <f t="shared" si="28"/>
        <v>15.084</v>
      </c>
      <c r="Q105" s="60"/>
      <c r="R105" s="60"/>
      <c r="S105" s="60"/>
      <c r="T105" s="60"/>
      <c r="U105" s="60"/>
      <c r="V105" s="105"/>
      <c r="W105" s="3"/>
      <c r="X105" s="46"/>
      <c r="Y105" s="46"/>
      <c r="Z105" s="46"/>
    </row>
    <row r="106" spans="2:26" ht="15.75" x14ac:dyDescent="0.25">
      <c r="B106" s="62"/>
      <c r="C106" s="61"/>
      <c r="D106" s="61"/>
      <c r="E106" s="61"/>
      <c r="F106" s="51" t="s">
        <v>102</v>
      </c>
      <c r="G106" s="53">
        <v>50</v>
      </c>
      <c r="H106" s="7">
        <v>2E-3</v>
      </c>
      <c r="I106" s="7">
        <v>3.0000000000000001E-3</v>
      </c>
      <c r="J106" s="7">
        <v>3.0000000000000001E-3</v>
      </c>
      <c r="K106" s="7">
        <v>2E-3</v>
      </c>
      <c r="L106" s="7">
        <v>3.0000000000000001E-3</v>
      </c>
      <c r="M106" s="7">
        <v>3.0000000000000001E-3</v>
      </c>
      <c r="N106" s="53">
        <f t="shared" si="26"/>
        <v>0.1</v>
      </c>
      <c r="O106" s="53">
        <f t="shared" si="30"/>
        <v>0.15</v>
      </c>
      <c r="P106" s="53">
        <f t="shared" si="28"/>
        <v>0.15</v>
      </c>
      <c r="Q106" s="60"/>
      <c r="R106" s="60"/>
      <c r="S106" s="60"/>
      <c r="T106" s="60"/>
      <c r="U106" s="60"/>
      <c r="V106" s="105"/>
      <c r="W106" s="3"/>
      <c r="X106" s="46"/>
      <c r="Y106" s="46"/>
      <c r="Z106" s="46"/>
    </row>
    <row r="107" spans="2:26" ht="15.75" x14ac:dyDescent="0.25">
      <c r="B107" s="62"/>
      <c r="C107" s="61"/>
      <c r="D107" s="61"/>
      <c r="E107" s="61"/>
      <c r="F107" s="51" t="s">
        <v>27</v>
      </c>
      <c r="G107" s="53">
        <v>76</v>
      </c>
      <c r="H107" s="7">
        <v>1E-3</v>
      </c>
      <c r="I107" s="7">
        <v>1E-3</v>
      </c>
      <c r="J107" s="7">
        <v>1E-3</v>
      </c>
      <c r="K107" s="7">
        <v>1E-3</v>
      </c>
      <c r="L107" s="7">
        <v>1E-3</v>
      </c>
      <c r="M107" s="7">
        <v>1E-3</v>
      </c>
      <c r="N107" s="53">
        <f t="shared" si="26"/>
        <v>7.5999999999999998E-2</v>
      </c>
      <c r="O107" s="53">
        <f t="shared" si="30"/>
        <v>7.5999999999999998E-2</v>
      </c>
      <c r="P107" s="53">
        <f t="shared" si="28"/>
        <v>7.5999999999999998E-2</v>
      </c>
      <c r="Q107" s="60"/>
      <c r="R107" s="60"/>
      <c r="S107" s="60"/>
      <c r="T107" s="60"/>
      <c r="U107" s="60"/>
      <c r="V107" s="105"/>
      <c r="W107" s="3"/>
      <c r="X107" s="46"/>
      <c r="Y107" s="46"/>
      <c r="Z107" s="46"/>
    </row>
    <row r="108" spans="2:26" ht="15.75" x14ac:dyDescent="0.25">
      <c r="B108" s="62"/>
      <c r="C108" s="61"/>
      <c r="D108" s="61"/>
      <c r="E108" s="61"/>
      <c r="F108" s="51" t="s">
        <v>121</v>
      </c>
      <c r="G108" s="53">
        <v>2500</v>
      </c>
      <c r="H108" s="7">
        <v>1E-3</v>
      </c>
      <c r="I108" s="7">
        <v>1E-3</v>
      </c>
      <c r="J108" s="7">
        <v>1E-3</v>
      </c>
      <c r="K108" s="7">
        <v>1E-3</v>
      </c>
      <c r="L108" s="7">
        <v>1E-3</v>
      </c>
      <c r="M108" s="7">
        <v>1E-3</v>
      </c>
      <c r="N108" s="53">
        <f t="shared" si="26"/>
        <v>2.5</v>
      </c>
      <c r="O108" s="53">
        <f t="shared" si="30"/>
        <v>2.5</v>
      </c>
      <c r="P108" s="53">
        <f t="shared" si="28"/>
        <v>2.5</v>
      </c>
      <c r="Q108" s="60"/>
      <c r="R108" s="60"/>
      <c r="S108" s="60"/>
      <c r="T108" s="60"/>
      <c r="U108" s="60"/>
      <c r="V108" s="105"/>
      <c r="W108" s="3"/>
      <c r="X108" s="46"/>
      <c r="Y108" s="46"/>
      <c r="Z108" s="46"/>
    </row>
    <row r="109" spans="2:26" ht="15.75" x14ac:dyDescent="0.25">
      <c r="B109" s="62"/>
      <c r="C109" s="61"/>
      <c r="D109" s="61"/>
      <c r="E109" s="61"/>
      <c r="F109" s="51" t="s">
        <v>122</v>
      </c>
      <c r="G109" s="53">
        <v>1500</v>
      </c>
      <c r="H109" s="7">
        <v>2.8000000000000001E-2</v>
      </c>
      <c r="I109" s="7">
        <v>3.6999999999999998E-2</v>
      </c>
      <c r="J109" s="7">
        <v>3.6999999999999998E-2</v>
      </c>
      <c r="K109" s="7">
        <v>2.8000000000000001E-2</v>
      </c>
      <c r="L109" s="7">
        <v>3.6999999999999998E-2</v>
      </c>
      <c r="M109" s="7">
        <v>3.6999999999999998E-2</v>
      </c>
      <c r="N109" s="53">
        <f t="shared" si="26"/>
        <v>42</v>
      </c>
      <c r="O109" s="53">
        <f t="shared" si="30"/>
        <v>55.5</v>
      </c>
      <c r="P109" s="53">
        <f t="shared" si="28"/>
        <v>55.5</v>
      </c>
      <c r="Q109" s="60"/>
      <c r="R109" s="60"/>
      <c r="S109" s="60"/>
      <c r="T109" s="60"/>
      <c r="U109" s="60"/>
      <c r="V109" s="105"/>
      <c r="W109" s="3"/>
      <c r="X109" s="46"/>
      <c r="Y109" s="46"/>
      <c r="Z109" s="46"/>
    </row>
    <row r="110" spans="2:26" ht="15.75" x14ac:dyDescent="0.25">
      <c r="B110" s="62"/>
      <c r="C110" s="61"/>
      <c r="D110" s="61"/>
      <c r="E110" s="61"/>
      <c r="F110" s="51" t="s">
        <v>123</v>
      </c>
      <c r="G110" s="53">
        <v>1500</v>
      </c>
      <c r="H110" s="40">
        <v>2.9999999999999997E-4</v>
      </c>
      <c r="I110" s="40">
        <v>2.9999999999999997E-4</v>
      </c>
      <c r="J110" s="40">
        <v>2.9999999999999997E-4</v>
      </c>
      <c r="K110" s="40">
        <v>2.9999999999999997E-4</v>
      </c>
      <c r="L110" s="40">
        <v>2.9999999999999997E-4</v>
      </c>
      <c r="M110" s="40">
        <v>2.9999999999999997E-4</v>
      </c>
      <c r="N110" s="53">
        <f t="shared" si="26"/>
        <v>0.44999999999999996</v>
      </c>
      <c r="O110" s="53">
        <f t="shared" si="30"/>
        <v>0.44999999999999996</v>
      </c>
      <c r="P110" s="53">
        <f t="shared" si="28"/>
        <v>0.44999999999999996</v>
      </c>
      <c r="Q110" s="60"/>
      <c r="R110" s="60"/>
      <c r="S110" s="60"/>
      <c r="T110" s="60"/>
      <c r="U110" s="60"/>
      <c r="V110" s="105"/>
      <c r="W110" s="3"/>
      <c r="X110" s="46"/>
      <c r="Y110" s="46"/>
      <c r="Z110" s="46"/>
    </row>
    <row r="111" spans="2:26" ht="15.75" x14ac:dyDescent="0.25">
      <c r="B111" s="62"/>
      <c r="C111" s="61"/>
      <c r="D111" s="61"/>
      <c r="E111" s="61"/>
      <c r="F111" s="51" t="s">
        <v>24</v>
      </c>
      <c r="G111" s="53">
        <v>683</v>
      </c>
      <c r="H111" s="7">
        <v>1E-3</v>
      </c>
      <c r="I111" s="7">
        <v>1E-3</v>
      </c>
      <c r="J111" s="7">
        <v>1E-3</v>
      </c>
      <c r="K111" s="7">
        <v>1E-3</v>
      </c>
      <c r="L111" s="7">
        <v>1E-3</v>
      </c>
      <c r="M111" s="7">
        <v>1E-3</v>
      </c>
      <c r="N111" s="53">
        <f t="shared" si="26"/>
        <v>0.68300000000000005</v>
      </c>
      <c r="O111" s="53">
        <f t="shared" si="30"/>
        <v>0.68300000000000005</v>
      </c>
      <c r="P111" s="53">
        <f t="shared" si="28"/>
        <v>0.68300000000000005</v>
      </c>
      <c r="Q111" s="60"/>
      <c r="R111" s="60"/>
      <c r="S111" s="60"/>
      <c r="T111" s="60"/>
      <c r="U111" s="60"/>
      <c r="V111" s="105"/>
      <c r="W111" s="3"/>
      <c r="X111" s="46"/>
      <c r="Y111" s="46"/>
      <c r="Z111" s="46"/>
    </row>
    <row r="112" spans="2:26" ht="15.75" x14ac:dyDescent="0.25">
      <c r="B112" s="107" t="s">
        <v>50</v>
      </c>
      <c r="C112" s="52">
        <v>20</v>
      </c>
      <c r="D112" s="52">
        <v>35</v>
      </c>
      <c r="E112" s="52">
        <v>40</v>
      </c>
      <c r="F112" s="39" t="s">
        <v>37</v>
      </c>
      <c r="G112" s="53">
        <v>594</v>
      </c>
      <c r="H112" s="7">
        <v>0.02</v>
      </c>
      <c r="I112" s="52">
        <v>3.5000000000000003E-2</v>
      </c>
      <c r="J112" s="7">
        <v>0.04</v>
      </c>
      <c r="K112" s="7">
        <v>0.02</v>
      </c>
      <c r="L112" s="7">
        <v>3.5000000000000003E-2</v>
      </c>
      <c r="M112" s="7">
        <v>0.04</v>
      </c>
      <c r="N112" s="53">
        <f t="shared" si="26"/>
        <v>11.88</v>
      </c>
      <c r="O112" s="53">
        <f t="shared" si="30"/>
        <v>20.790000000000003</v>
      </c>
      <c r="P112" s="53">
        <f t="shared" si="28"/>
        <v>23.76</v>
      </c>
      <c r="Q112" s="53">
        <f>SUM(N112)</f>
        <v>11.88</v>
      </c>
      <c r="R112" s="53">
        <f>SUM(O112)</f>
        <v>20.790000000000003</v>
      </c>
      <c r="S112" s="53">
        <f>SUM(P112)</f>
        <v>23.76</v>
      </c>
      <c r="T112" s="52">
        <f>Q112+Q112*50%</f>
        <v>17.82</v>
      </c>
      <c r="U112" s="53">
        <f>R112+R112*50%</f>
        <v>31.185000000000002</v>
      </c>
      <c r="V112" s="110">
        <f>S112+S112*50%</f>
        <v>35.64</v>
      </c>
      <c r="W112" s="3"/>
      <c r="X112" s="46"/>
      <c r="Y112" s="46"/>
      <c r="Z112" s="46"/>
    </row>
    <row r="113" spans="2:26" ht="15.75" x14ac:dyDescent="0.25">
      <c r="B113" s="29"/>
      <c r="C113" s="8"/>
      <c r="D113" s="8"/>
      <c r="E113" s="8"/>
      <c r="F113" s="8"/>
      <c r="G113" s="53"/>
      <c r="H113" s="8"/>
      <c r="I113" s="8"/>
      <c r="J113" s="8"/>
      <c r="K113" s="8"/>
      <c r="L113" s="8"/>
      <c r="M113" s="8"/>
      <c r="N113" s="53"/>
      <c r="O113" s="53"/>
      <c r="P113" s="53"/>
      <c r="Q113" s="33">
        <f>SUM(Q89:Q112)</f>
        <v>359.00659999999999</v>
      </c>
      <c r="R113" s="33">
        <f t="shared" ref="R113:V113" si="31">SUM(R89:R112)</f>
        <v>468.54459999999995</v>
      </c>
      <c r="S113" s="33">
        <f t="shared" si="31"/>
        <v>576.98160000000007</v>
      </c>
      <c r="T113" s="33">
        <f t="shared" si="31"/>
        <v>538.50990000000013</v>
      </c>
      <c r="U113" s="33">
        <f t="shared" si="31"/>
        <v>702.81690000000003</v>
      </c>
      <c r="V113" s="109">
        <f t="shared" si="31"/>
        <v>865.47240000000011</v>
      </c>
      <c r="W113" s="3"/>
      <c r="X113" s="46"/>
      <c r="Y113" s="46"/>
      <c r="Z113" s="46"/>
    </row>
    <row r="114" spans="2:26" ht="15.75" x14ac:dyDescent="0.25">
      <c r="B114" s="140" t="s">
        <v>125</v>
      </c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41"/>
      <c r="W114" s="3"/>
      <c r="X114" s="46"/>
      <c r="Y114" s="46"/>
      <c r="Z114" s="46"/>
    </row>
    <row r="115" spans="2:26" ht="15.75" x14ac:dyDescent="0.25">
      <c r="B115" s="117" t="s">
        <v>20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138"/>
      <c r="W115" s="46"/>
      <c r="X115" s="46"/>
      <c r="Y115" s="46"/>
      <c r="Z115" s="46"/>
    </row>
    <row r="116" spans="2:26" ht="31.5" x14ac:dyDescent="0.25">
      <c r="B116" s="62" t="s">
        <v>126</v>
      </c>
      <c r="C116" s="61">
        <v>200</v>
      </c>
      <c r="D116" s="61">
        <v>200</v>
      </c>
      <c r="E116" s="61">
        <v>250</v>
      </c>
      <c r="F116" s="5" t="s">
        <v>127</v>
      </c>
      <c r="G116" s="53">
        <v>2850</v>
      </c>
      <c r="H116" s="7">
        <v>0.15</v>
      </c>
      <c r="I116" s="7">
        <v>0.15</v>
      </c>
      <c r="J116" s="7">
        <v>0.2</v>
      </c>
      <c r="K116" s="7">
        <v>0.107</v>
      </c>
      <c r="L116" s="7">
        <v>0.107</v>
      </c>
      <c r="M116" s="7">
        <v>0.14299999999999999</v>
      </c>
      <c r="N116" s="53">
        <f t="shared" ref="N116:N126" si="32">H116*G116</f>
        <v>427.5</v>
      </c>
      <c r="O116" s="53">
        <f t="shared" ref="O116:O126" si="33">I116*G116</f>
        <v>427.5</v>
      </c>
      <c r="P116" s="53">
        <f>J116*G116</f>
        <v>570</v>
      </c>
      <c r="Q116" s="60">
        <f>SUM(N116:N121)</f>
        <v>470.53399999999999</v>
      </c>
      <c r="R116" s="60">
        <f>SUM(O116:O121)</f>
        <v>470.53399999999999</v>
      </c>
      <c r="S116" s="60">
        <f>SUM(P116:P121)</f>
        <v>667.67899999999997</v>
      </c>
      <c r="T116" s="60">
        <f>Q116+Q116*50%</f>
        <v>705.80099999999993</v>
      </c>
      <c r="U116" s="60">
        <f>R116+R116*50%</f>
        <v>705.80099999999993</v>
      </c>
      <c r="V116" s="105">
        <f>S116+S116*50%</f>
        <v>1001.5184999999999</v>
      </c>
      <c r="W116" s="3"/>
      <c r="X116" s="3"/>
      <c r="Y116" s="46"/>
      <c r="Z116" s="46"/>
    </row>
    <row r="117" spans="2:26" ht="15.75" x14ac:dyDescent="0.25">
      <c r="B117" s="62"/>
      <c r="C117" s="61"/>
      <c r="D117" s="61"/>
      <c r="E117" s="61"/>
      <c r="F117" s="8" t="s">
        <v>128</v>
      </c>
      <c r="G117" s="53">
        <v>482</v>
      </c>
      <c r="H117" s="52">
        <v>4.2999999999999997E-2</v>
      </c>
      <c r="I117" s="52">
        <v>4.2999999999999997E-2</v>
      </c>
      <c r="J117" s="7">
        <v>6.8000000000000005E-2</v>
      </c>
      <c r="K117" s="7">
        <v>4.2999999999999997E-2</v>
      </c>
      <c r="L117" s="7">
        <v>4.2999999999999997E-2</v>
      </c>
      <c r="M117" s="7">
        <v>6.8000000000000005E-2</v>
      </c>
      <c r="N117" s="53">
        <f t="shared" si="32"/>
        <v>20.725999999999999</v>
      </c>
      <c r="O117" s="53">
        <f t="shared" si="33"/>
        <v>20.725999999999999</v>
      </c>
      <c r="P117" s="53">
        <f>J117*G117</f>
        <v>32.776000000000003</v>
      </c>
      <c r="Q117" s="60"/>
      <c r="R117" s="60"/>
      <c r="S117" s="60"/>
      <c r="T117" s="60"/>
      <c r="U117" s="60"/>
      <c r="V117" s="105"/>
      <c r="W117" s="3"/>
      <c r="X117" s="3"/>
      <c r="Y117" s="46"/>
      <c r="Z117" s="46"/>
    </row>
    <row r="118" spans="2:26" ht="15.75" x14ac:dyDescent="0.25">
      <c r="B118" s="62"/>
      <c r="C118" s="61"/>
      <c r="D118" s="61"/>
      <c r="E118" s="61"/>
      <c r="F118" s="8" t="s">
        <v>93</v>
      </c>
      <c r="G118" s="53">
        <v>683</v>
      </c>
      <c r="H118" s="41">
        <v>1.2999999999999999E-2</v>
      </c>
      <c r="I118" s="41">
        <v>1.2999999999999999E-2</v>
      </c>
      <c r="J118" s="7">
        <v>0.01</v>
      </c>
      <c r="K118" s="7">
        <v>1.2999999999999999E-2</v>
      </c>
      <c r="L118" s="7">
        <v>1.2999999999999999E-2</v>
      </c>
      <c r="M118" s="7">
        <v>0.01</v>
      </c>
      <c r="N118" s="53">
        <f t="shared" si="32"/>
        <v>8.8789999999999996</v>
      </c>
      <c r="O118" s="53">
        <f t="shared" si="33"/>
        <v>8.8789999999999996</v>
      </c>
      <c r="P118" s="53">
        <f>J117*G118</f>
        <v>46.444000000000003</v>
      </c>
      <c r="Q118" s="60"/>
      <c r="R118" s="60"/>
      <c r="S118" s="60"/>
      <c r="T118" s="60"/>
      <c r="U118" s="60"/>
      <c r="V118" s="105"/>
      <c r="W118" s="3"/>
      <c r="X118" s="3"/>
      <c r="Y118" s="46"/>
      <c r="Z118" s="46"/>
    </row>
    <row r="119" spans="2:26" ht="15.75" x14ac:dyDescent="0.25">
      <c r="B119" s="62"/>
      <c r="C119" s="61"/>
      <c r="D119" s="61"/>
      <c r="E119" s="61"/>
      <c r="F119" s="8" t="s">
        <v>23</v>
      </c>
      <c r="G119" s="53">
        <v>133</v>
      </c>
      <c r="H119" s="41">
        <v>1.6E-2</v>
      </c>
      <c r="I119" s="41">
        <v>1.6E-2</v>
      </c>
      <c r="J119" s="7">
        <v>1.2E-2</v>
      </c>
      <c r="K119" s="7">
        <v>1.2999999999999999E-2</v>
      </c>
      <c r="L119" s="7">
        <v>1.2999999999999999E-2</v>
      </c>
      <c r="M119" s="7">
        <v>0.01</v>
      </c>
      <c r="N119" s="53">
        <f t="shared" si="32"/>
        <v>2.1280000000000001</v>
      </c>
      <c r="O119" s="53">
        <f t="shared" si="33"/>
        <v>2.1280000000000001</v>
      </c>
      <c r="P119" s="53">
        <f t="shared" ref="P119:P126" si="34">J119*G119</f>
        <v>1.5960000000000001</v>
      </c>
      <c r="Q119" s="60"/>
      <c r="R119" s="60"/>
      <c r="S119" s="60"/>
      <c r="T119" s="60"/>
      <c r="U119" s="60"/>
      <c r="V119" s="105"/>
      <c r="W119" s="3"/>
      <c r="X119" s="3"/>
      <c r="Y119" s="46"/>
      <c r="Z119" s="46"/>
    </row>
    <row r="120" spans="2:26" ht="15.75" x14ac:dyDescent="0.25">
      <c r="B120" s="62"/>
      <c r="C120" s="61"/>
      <c r="D120" s="61"/>
      <c r="E120" s="61"/>
      <c r="F120" s="8" t="s">
        <v>22</v>
      </c>
      <c r="G120" s="53">
        <v>177</v>
      </c>
      <c r="H120" s="41">
        <v>1.2999999999999999E-2</v>
      </c>
      <c r="I120" s="41">
        <v>1.2999999999999999E-2</v>
      </c>
      <c r="J120" s="7">
        <v>1.9E-2</v>
      </c>
      <c r="K120" s="7">
        <v>0.01</v>
      </c>
      <c r="L120" s="7">
        <v>0.01</v>
      </c>
      <c r="M120" s="7">
        <v>1.4999999999999999E-2</v>
      </c>
      <c r="N120" s="53">
        <f t="shared" si="32"/>
        <v>2.3009999999999997</v>
      </c>
      <c r="O120" s="53">
        <f t="shared" si="33"/>
        <v>2.3009999999999997</v>
      </c>
      <c r="P120" s="53">
        <f t="shared" si="34"/>
        <v>3.363</v>
      </c>
      <c r="Q120" s="60"/>
      <c r="R120" s="60"/>
      <c r="S120" s="60"/>
      <c r="T120" s="60"/>
      <c r="U120" s="60"/>
      <c r="V120" s="105"/>
      <c r="W120" s="3"/>
      <c r="X120" s="3"/>
      <c r="Y120" s="46"/>
      <c r="Z120" s="46"/>
    </row>
    <row r="121" spans="2:26" ht="15.75" x14ac:dyDescent="0.25">
      <c r="B121" s="62"/>
      <c r="C121" s="61"/>
      <c r="D121" s="61"/>
      <c r="E121" s="61"/>
      <c r="F121" s="8" t="s">
        <v>25</v>
      </c>
      <c r="G121" s="53">
        <v>900</v>
      </c>
      <c r="H121" s="41">
        <v>0.01</v>
      </c>
      <c r="I121" s="41">
        <v>0.01</v>
      </c>
      <c r="J121" s="7">
        <v>1.4999999999999999E-2</v>
      </c>
      <c r="K121" s="7">
        <v>0.01</v>
      </c>
      <c r="L121" s="7">
        <v>0.01</v>
      </c>
      <c r="M121" s="7">
        <v>1.4999999999999999E-2</v>
      </c>
      <c r="N121" s="53">
        <f t="shared" si="32"/>
        <v>9</v>
      </c>
      <c r="O121" s="53">
        <f t="shared" si="33"/>
        <v>9</v>
      </c>
      <c r="P121" s="53">
        <f t="shared" si="34"/>
        <v>13.5</v>
      </c>
      <c r="Q121" s="60"/>
      <c r="R121" s="60"/>
      <c r="S121" s="60"/>
      <c r="T121" s="60"/>
      <c r="U121" s="60"/>
      <c r="V121" s="105"/>
      <c r="W121" s="3"/>
      <c r="X121" s="3"/>
      <c r="Y121" s="46"/>
      <c r="Z121" s="46"/>
    </row>
    <row r="122" spans="2:26" ht="15.75" x14ac:dyDescent="0.25">
      <c r="B122" s="62"/>
      <c r="C122" s="61"/>
      <c r="D122" s="61"/>
      <c r="E122" s="61"/>
      <c r="F122" s="8" t="s">
        <v>27</v>
      </c>
      <c r="G122" s="53">
        <v>76</v>
      </c>
      <c r="H122" s="52">
        <v>1E-3</v>
      </c>
      <c r="I122" s="52">
        <v>1E-3</v>
      </c>
      <c r="J122" s="7">
        <v>1E-3</v>
      </c>
      <c r="K122" s="7">
        <v>1E-3</v>
      </c>
      <c r="L122" s="7">
        <v>1E-3</v>
      </c>
      <c r="M122" s="7">
        <v>1E-3</v>
      </c>
      <c r="N122" s="53">
        <f t="shared" si="32"/>
        <v>7.5999999999999998E-2</v>
      </c>
      <c r="O122" s="53">
        <f t="shared" si="33"/>
        <v>7.5999999999999998E-2</v>
      </c>
      <c r="P122" s="53">
        <f t="shared" si="34"/>
        <v>7.5999999999999998E-2</v>
      </c>
      <c r="Q122" s="60"/>
      <c r="R122" s="60"/>
      <c r="S122" s="60"/>
      <c r="T122" s="60"/>
      <c r="U122" s="60"/>
      <c r="V122" s="105"/>
      <c r="W122" s="3"/>
      <c r="X122" s="3"/>
      <c r="Y122" s="46"/>
      <c r="Z122" s="46"/>
    </row>
    <row r="123" spans="2:26" ht="15.75" x14ac:dyDescent="0.25">
      <c r="B123" s="62" t="s">
        <v>109</v>
      </c>
      <c r="C123" s="61">
        <v>200</v>
      </c>
      <c r="D123" s="61">
        <v>200</v>
      </c>
      <c r="E123" s="61">
        <v>200</v>
      </c>
      <c r="F123" s="11" t="s">
        <v>34</v>
      </c>
      <c r="G123" s="53">
        <v>5000</v>
      </c>
      <c r="H123" s="52">
        <v>1E-3</v>
      </c>
      <c r="I123" s="52">
        <v>1E-3</v>
      </c>
      <c r="J123" s="52">
        <v>1E-3</v>
      </c>
      <c r="K123" s="52">
        <v>1E-3</v>
      </c>
      <c r="L123" s="52">
        <v>1E-3</v>
      </c>
      <c r="M123" s="52">
        <v>1E-3</v>
      </c>
      <c r="N123" s="53">
        <f t="shared" si="32"/>
        <v>5</v>
      </c>
      <c r="O123" s="53">
        <f t="shared" si="33"/>
        <v>5</v>
      </c>
      <c r="P123" s="53">
        <f t="shared" si="34"/>
        <v>5</v>
      </c>
      <c r="Q123" s="60">
        <f>SUM(N123:N124)</f>
        <v>11.524999999999999</v>
      </c>
      <c r="R123" s="60">
        <f>SUM(O123:O124)</f>
        <v>11.524999999999999</v>
      </c>
      <c r="S123" s="60">
        <f>SUM(P123:P124)</f>
        <v>11.524999999999999</v>
      </c>
      <c r="T123" s="60">
        <f>Q123+Q123*50%</f>
        <v>17.287499999999998</v>
      </c>
      <c r="U123" s="60">
        <f>R123+R123*50%</f>
        <v>17.287499999999998</v>
      </c>
      <c r="V123" s="105">
        <f>S123+S123*50%</f>
        <v>17.287499999999998</v>
      </c>
      <c r="W123" s="3"/>
      <c r="X123" s="3"/>
      <c r="Y123" s="46"/>
      <c r="Z123" s="46"/>
    </row>
    <row r="124" spans="2:26" ht="15.75" x14ac:dyDescent="0.25">
      <c r="B124" s="62"/>
      <c r="C124" s="61"/>
      <c r="D124" s="61"/>
      <c r="E124" s="61"/>
      <c r="F124" s="8" t="s">
        <v>35</v>
      </c>
      <c r="G124" s="53">
        <v>435</v>
      </c>
      <c r="H124" s="7">
        <v>1.4999999999999999E-2</v>
      </c>
      <c r="I124" s="7">
        <v>1.4999999999999999E-2</v>
      </c>
      <c r="J124" s="7">
        <v>1.4999999999999999E-2</v>
      </c>
      <c r="K124" s="7">
        <v>1.4999999999999999E-2</v>
      </c>
      <c r="L124" s="7">
        <v>1.4999999999999999E-2</v>
      </c>
      <c r="M124" s="7">
        <v>1.4999999999999999E-2</v>
      </c>
      <c r="N124" s="53">
        <f t="shared" si="32"/>
        <v>6.5249999999999995</v>
      </c>
      <c r="O124" s="53">
        <f t="shared" si="33"/>
        <v>6.5249999999999995</v>
      </c>
      <c r="P124" s="53">
        <f t="shared" si="34"/>
        <v>6.5249999999999995</v>
      </c>
      <c r="Q124" s="60"/>
      <c r="R124" s="60"/>
      <c r="S124" s="60"/>
      <c r="T124" s="60"/>
      <c r="U124" s="60"/>
      <c r="V124" s="105"/>
      <c r="W124" s="3"/>
      <c r="X124" s="3"/>
      <c r="Y124" s="46"/>
      <c r="Z124" s="46"/>
    </row>
    <row r="125" spans="2:26" ht="15.75" x14ac:dyDescent="0.25">
      <c r="B125" s="29" t="s">
        <v>71</v>
      </c>
      <c r="C125" s="52">
        <v>100</v>
      </c>
      <c r="D125" s="52">
        <v>100</v>
      </c>
      <c r="E125" s="52">
        <v>100</v>
      </c>
      <c r="F125" s="8" t="s">
        <v>72</v>
      </c>
      <c r="G125" s="53">
        <v>800</v>
      </c>
      <c r="H125" s="7">
        <v>0.1</v>
      </c>
      <c r="I125" s="7">
        <v>0.1</v>
      </c>
      <c r="J125" s="7">
        <v>0.1</v>
      </c>
      <c r="K125" s="7">
        <v>0.1</v>
      </c>
      <c r="L125" s="7">
        <v>0.1</v>
      </c>
      <c r="M125" s="7">
        <v>0.1</v>
      </c>
      <c r="N125" s="53">
        <f t="shared" si="32"/>
        <v>80</v>
      </c>
      <c r="O125" s="53">
        <f t="shared" si="33"/>
        <v>80</v>
      </c>
      <c r="P125" s="53">
        <f t="shared" si="34"/>
        <v>80</v>
      </c>
      <c r="Q125" s="53">
        <f t="shared" ref="Q125:S126" si="35">SUM(N125)</f>
        <v>80</v>
      </c>
      <c r="R125" s="53">
        <f t="shared" si="35"/>
        <v>80</v>
      </c>
      <c r="S125" s="53">
        <f t="shared" si="35"/>
        <v>80</v>
      </c>
      <c r="T125" s="52">
        <f t="shared" ref="T125:V126" si="36">Q125+Q125*50%</f>
        <v>120</v>
      </c>
      <c r="U125" s="53">
        <f t="shared" si="36"/>
        <v>120</v>
      </c>
      <c r="V125" s="110">
        <f t="shared" si="36"/>
        <v>120</v>
      </c>
      <c r="W125" s="3"/>
      <c r="X125" s="3"/>
      <c r="Y125" s="46"/>
      <c r="Z125" s="46"/>
    </row>
    <row r="126" spans="2:26" ht="15.75" x14ac:dyDescent="0.25">
      <c r="B126" s="107" t="s">
        <v>50</v>
      </c>
      <c r="C126" s="52">
        <v>20</v>
      </c>
      <c r="D126" s="52">
        <v>35</v>
      </c>
      <c r="E126" s="52">
        <v>40</v>
      </c>
      <c r="F126" s="32" t="s">
        <v>50</v>
      </c>
      <c r="G126" s="53">
        <v>594</v>
      </c>
      <c r="H126" s="7">
        <v>0.02</v>
      </c>
      <c r="I126" s="52">
        <v>3.5000000000000003E-2</v>
      </c>
      <c r="J126" s="7">
        <v>0.04</v>
      </c>
      <c r="K126" s="7">
        <v>0.02</v>
      </c>
      <c r="L126" s="52">
        <v>3.5000000000000003E-2</v>
      </c>
      <c r="M126" s="7">
        <v>0.04</v>
      </c>
      <c r="N126" s="53">
        <f t="shared" si="32"/>
        <v>11.88</v>
      </c>
      <c r="O126" s="53">
        <f t="shared" si="33"/>
        <v>20.790000000000003</v>
      </c>
      <c r="P126" s="53">
        <f t="shared" si="34"/>
        <v>23.76</v>
      </c>
      <c r="Q126" s="53">
        <f t="shared" si="35"/>
        <v>11.88</v>
      </c>
      <c r="R126" s="53">
        <f t="shared" si="35"/>
        <v>20.790000000000003</v>
      </c>
      <c r="S126" s="53">
        <f t="shared" si="35"/>
        <v>23.76</v>
      </c>
      <c r="T126" s="52">
        <f t="shared" si="36"/>
        <v>17.82</v>
      </c>
      <c r="U126" s="53">
        <f t="shared" si="36"/>
        <v>31.185000000000002</v>
      </c>
      <c r="V126" s="110">
        <f t="shared" si="36"/>
        <v>35.64</v>
      </c>
      <c r="W126" s="3"/>
      <c r="X126" s="3"/>
      <c r="Y126" s="46"/>
      <c r="Z126" s="46"/>
    </row>
    <row r="127" spans="2:26" ht="15.75" x14ac:dyDescent="0.25">
      <c r="B127" s="29"/>
      <c r="C127" s="8"/>
      <c r="D127" s="8"/>
      <c r="E127" s="8"/>
      <c r="F127" s="8"/>
      <c r="G127" s="53"/>
      <c r="H127" s="8"/>
      <c r="I127" s="8"/>
      <c r="J127" s="8"/>
      <c r="K127" s="8"/>
      <c r="L127" s="8"/>
      <c r="M127" s="8"/>
      <c r="N127" s="53"/>
      <c r="O127" s="53"/>
      <c r="P127" s="53"/>
      <c r="Q127" s="33">
        <f t="shared" ref="Q127:V127" si="37">SUM(Q116:Q126)</f>
        <v>573.93899999999996</v>
      </c>
      <c r="R127" s="33">
        <f t="shared" si="37"/>
        <v>582.84899999999993</v>
      </c>
      <c r="S127" s="33">
        <f t="shared" si="37"/>
        <v>782.96399999999994</v>
      </c>
      <c r="T127" s="33">
        <f t="shared" si="37"/>
        <v>860.9085</v>
      </c>
      <c r="U127" s="33">
        <f t="shared" si="37"/>
        <v>874.27350000000001</v>
      </c>
      <c r="V127" s="109">
        <f t="shared" si="37"/>
        <v>1174.4460000000001</v>
      </c>
      <c r="W127" s="3"/>
      <c r="X127" s="3"/>
      <c r="Y127" s="46"/>
      <c r="Z127" s="46"/>
    </row>
    <row r="128" spans="2:26" ht="15.75" x14ac:dyDescent="0.25">
      <c r="B128" s="117" t="s">
        <v>131</v>
      </c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138"/>
      <c r="W128" s="3"/>
      <c r="X128" s="46"/>
      <c r="Y128" s="46"/>
      <c r="Z128" s="46"/>
    </row>
    <row r="129" spans="2:26" ht="15.75" x14ac:dyDescent="0.25">
      <c r="B129" s="112" t="s">
        <v>105</v>
      </c>
      <c r="C129" s="61">
        <v>60</v>
      </c>
      <c r="D129" s="61">
        <v>100</v>
      </c>
      <c r="E129" s="61">
        <v>100</v>
      </c>
      <c r="F129" s="8" t="s">
        <v>22</v>
      </c>
      <c r="G129" s="53">
        <v>177</v>
      </c>
      <c r="H129" s="52">
        <v>6.5000000000000002E-2</v>
      </c>
      <c r="I129" s="52">
        <v>0.108</v>
      </c>
      <c r="J129" s="52">
        <v>0.108</v>
      </c>
      <c r="K129" s="52">
        <v>5.1999999999999998E-2</v>
      </c>
      <c r="L129" s="52">
        <v>8.5999999999999993E-2</v>
      </c>
      <c r="M129" s="52">
        <v>8.5999999999999993E-2</v>
      </c>
      <c r="N129" s="53">
        <f>H129*G129</f>
        <v>11.505000000000001</v>
      </c>
      <c r="O129" s="53">
        <f>I129*G129</f>
        <v>19.116</v>
      </c>
      <c r="P129" s="53">
        <f>J129*G129</f>
        <v>19.116</v>
      </c>
      <c r="Q129" s="60">
        <f>SUM(N129:N131)</f>
        <v>32.411999999999999</v>
      </c>
      <c r="R129" s="60">
        <f>SUM(O129:O131)</f>
        <v>48.357999999999997</v>
      </c>
      <c r="S129" s="60">
        <f>SUM(P129:P131)</f>
        <v>48.357999999999997</v>
      </c>
      <c r="T129" s="61">
        <f>Q129+Q129*50%</f>
        <v>48.617999999999995</v>
      </c>
      <c r="U129" s="60">
        <f>R129+R129*50%</f>
        <v>72.536999999999992</v>
      </c>
      <c r="V129" s="105">
        <f>S129+S129*50%</f>
        <v>72.536999999999992</v>
      </c>
      <c r="W129" s="3"/>
      <c r="X129" s="46"/>
      <c r="Y129" s="46"/>
      <c r="Z129" s="46"/>
    </row>
    <row r="130" spans="2:26" ht="15.75" x14ac:dyDescent="0.25">
      <c r="B130" s="112"/>
      <c r="C130" s="61"/>
      <c r="D130" s="61"/>
      <c r="E130" s="61"/>
      <c r="F130" s="8" t="s">
        <v>84</v>
      </c>
      <c r="G130" s="53">
        <v>5603</v>
      </c>
      <c r="H130" s="52">
        <v>3.0000000000000001E-3</v>
      </c>
      <c r="I130" s="52">
        <v>4.0000000000000001E-3</v>
      </c>
      <c r="J130" s="52">
        <v>4.0000000000000001E-3</v>
      </c>
      <c r="K130" s="52">
        <v>3.0000000000000001E-3</v>
      </c>
      <c r="L130" s="52">
        <v>4.0000000000000001E-3</v>
      </c>
      <c r="M130" s="52">
        <v>4.0000000000000001E-3</v>
      </c>
      <c r="N130" s="53">
        <f>H130*G130</f>
        <v>16.809000000000001</v>
      </c>
      <c r="O130" s="53">
        <f>I130*G130</f>
        <v>22.411999999999999</v>
      </c>
      <c r="P130" s="53">
        <f>J130*G130</f>
        <v>22.411999999999999</v>
      </c>
      <c r="Q130" s="61"/>
      <c r="R130" s="61"/>
      <c r="S130" s="61"/>
      <c r="T130" s="61"/>
      <c r="U130" s="60"/>
      <c r="V130" s="105"/>
      <c r="W130" s="3"/>
      <c r="X130" s="46"/>
      <c r="Y130" s="46"/>
      <c r="Z130" s="46"/>
    </row>
    <row r="131" spans="2:26" ht="15.75" x14ac:dyDescent="0.25">
      <c r="B131" s="112"/>
      <c r="C131" s="61"/>
      <c r="D131" s="61"/>
      <c r="E131" s="61"/>
      <c r="F131" s="8" t="s">
        <v>24</v>
      </c>
      <c r="G131" s="53">
        <v>683</v>
      </c>
      <c r="H131" s="52">
        <v>6.0000000000000001E-3</v>
      </c>
      <c r="I131" s="52">
        <v>0.01</v>
      </c>
      <c r="J131" s="52">
        <v>0.01</v>
      </c>
      <c r="K131" s="52">
        <v>6.0000000000000001E-3</v>
      </c>
      <c r="L131" s="52">
        <v>0.01</v>
      </c>
      <c r="M131" s="52">
        <v>0.01</v>
      </c>
      <c r="N131" s="53">
        <f>H131*G131</f>
        <v>4.0979999999999999</v>
      </c>
      <c r="O131" s="53">
        <f>I131*G131</f>
        <v>6.83</v>
      </c>
      <c r="P131" s="53">
        <f>J131*G131</f>
        <v>6.83</v>
      </c>
      <c r="Q131" s="61"/>
      <c r="R131" s="61"/>
      <c r="S131" s="61"/>
      <c r="T131" s="61"/>
      <c r="U131" s="60"/>
      <c r="V131" s="105"/>
      <c r="W131" s="3"/>
      <c r="X131" s="46"/>
      <c r="Y131" s="46"/>
      <c r="Z131" s="46"/>
    </row>
    <row r="132" spans="2:26" ht="63" x14ac:dyDescent="0.25">
      <c r="B132" s="62" t="s">
        <v>132</v>
      </c>
      <c r="C132" s="61">
        <v>200</v>
      </c>
      <c r="D132" s="61">
        <v>200</v>
      </c>
      <c r="E132" s="61">
        <v>250</v>
      </c>
      <c r="F132" s="37" t="s">
        <v>63</v>
      </c>
      <c r="G132" s="53">
        <v>1500</v>
      </c>
      <c r="H132" s="7">
        <v>0.16</v>
      </c>
      <c r="I132" s="7">
        <v>0.16</v>
      </c>
      <c r="J132" s="7">
        <v>0.21299999999999999</v>
      </c>
      <c r="K132" s="7">
        <v>0.109</v>
      </c>
      <c r="L132" s="7">
        <v>0.109</v>
      </c>
      <c r="M132" s="7">
        <v>0.14499999999999999</v>
      </c>
      <c r="N132" s="53">
        <f t="shared" ref="N132:N144" si="38">H132*G132</f>
        <v>240</v>
      </c>
      <c r="O132" s="53">
        <f t="shared" ref="O132:O144" si="39">I132*G132</f>
        <v>240</v>
      </c>
      <c r="P132" s="53">
        <f t="shared" ref="P132:P144" si="40">J132*G132</f>
        <v>319.5</v>
      </c>
      <c r="Q132" s="60">
        <f>SUM(N132:N139)</f>
        <v>277.07779999999997</v>
      </c>
      <c r="R132" s="60">
        <f>SUM(O132:O139)</f>
        <v>277.07779999999997</v>
      </c>
      <c r="S132" s="60">
        <f>SUM(P132:P139)</f>
        <v>363.62570000000005</v>
      </c>
      <c r="T132" s="60">
        <f>Q132+Q132*50%</f>
        <v>415.61669999999992</v>
      </c>
      <c r="U132" s="60">
        <f>R132+R132*50%</f>
        <v>415.61669999999992</v>
      </c>
      <c r="V132" s="105">
        <f>S132+S132*50%</f>
        <v>545.43855000000008</v>
      </c>
      <c r="W132" s="3"/>
      <c r="X132" s="46"/>
      <c r="Y132" s="46"/>
      <c r="Z132" s="46"/>
    </row>
    <row r="133" spans="2:26" ht="15.75" x14ac:dyDescent="0.25">
      <c r="B133" s="62"/>
      <c r="C133" s="61"/>
      <c r="D133" s="61"/>
      <c r="E133" s="61"/>
      <c r="F133" s="8" t="s">
        <v>24</v>
      </c>
      <c r="G133" s="53">
        <v>683</v>
      </c>
      <c r="H133" s="7">
        <v>5.0000000000000001E-3</v>
      </c>
      <c r="I133" s="7">
        <v>5.0000000000000001E-3</v>
      </c>
      <c r="J133" s="7">
        <v>6.0000000000000001E-3</v>
      </c>
      <c r="K133" s="7">
        <v>5.0000000000000001E-3</v>
      </c>
      <c r="L133" s="7">
        <v>5.0000000000000001E-3</v>
      </c>
      <c r="M133" s="7">
        <v>6.0000000000000001E-3</v>
      </c>
      <c r="N133" s="53">
        <f t="shared" si="38"/>
        <v>3.415</v>
      </c>
      <c r="O133" s="53">
        <f t="shared" si="39"/>
        <v>3.415</v>
      </c>
      <c r="P133" s="53">
        <f t="shared" si="40"/>
        <v>4.0979999999999999</v>
      </c>
      <c r="Q133" s="60"/>
      <c r="R133" s="60"/>
      <c r="S133" s="60"/>
      <c r="T133" s="60"/>
      <c r="U133" s="60"/>
      <c r="V133" s="105"/>
      <c r="W133" s="3"/>
      <c r="X133" s="46"/>
      <c r="Y133" s="46"/>
      <c r="Z133" s="46"/>
    </row>
    <row r="134" spans="2:26" ht="15.75" x14ac:dyDescent="0.25">
      <c r="B134" s="62"/>
      <c r="C134" s="61"/>
      <c r="D134" s="61"/>
      <c r="E134" s="61"/>
      <c r="F134" s="8" t="s">
        <v>64</v>
      </c>
      <c r="G134" s="53">
        <v>211</v>
      </c>
      <c r="H134" s="7">
        <v>0.107</v>
      </c>
      <c r="I134" s="7">
        <v>0.107</v>
      </c>
      <c r="J134" s="7">
        <v>0.128</v>
      </c>
      <c r="K134" s="7">
        <v>0.08</v>
      </c>
      <c r="L134" s="7">
        <v>0.08</v>
      </c>
      <c r="M134" s="7">
        <v>9.6000000000000002E-2</v>
      </c>
      <c r="N134" s="53">
        <f t="shared" si="38"/>
        <v>22.576999999999998</v>
      </c>
      <c r="O134" s="53">
        <f t="shared" si="39"/>
        <v>22.576999999999998</v>
      </c>
      <c r="P134" s="53">
        <f t="shared" si="40"/>
        <v>27.007999999999999</v>
      </c>
      <c r="Q134" s="60"/>
      <c r="R134" s="60"/>
      <c r="S134" s="60"/>
      <c r="T134" s="60"/>
      <c r="U134" s="60"/>
      <c r="V134" s="105"/>
      <c r="W134" s="3"/>
      <c r="X134" s="46"/>
      <c r="Y134" s="46"/>
      <c r="Z134" s="46"/>
    </row>
    <row r="135" spans="2:26" ht="15.75" x14ac:dyDescent="0.25">
      <c r="B135" s="62"/>
      <c r="C135" s="61"/>
      <c r="D135" s="61"/>
      <c r="E135" s="61"/>
      <c r="F135" s="8" t="s">
        <v>22</v>
      </c>
      <c r="G135" s="53">
        <v>177</v>
      </c>
      <c r="H135" s="7">
        <v>2.1999999999999999E-2</v>
      </c>
      <c r="I135" s="7">
        <v>2.1999999999999999E-2</v>
      </c>
      <c r="J135" s="7">
        <v>2.5999999999999999E-2</v>
      </c>
      <c r="K135" s="7">
        <v>1.7999999999999999E-2</v>
      </c>
      <c r="L135" s="7">
        <v>1.7999999999999999E-2</v>
      </c>
      <c r="M135" s="7">
        <v>2.1000000000000001E-2</v>
      </c>
      <c r="N135" s="53">
        <f t="shared" si="38"/>
        <v>3.8939999999999997</v>
      </c>
      <c r="O135" s="53">
        <f t="shared" si="39"/>
        <v>3.8939999999999997</v>
      </c>
      <c r="P135" s="53">
        <f t="shared" si="40"/>
        <v>4.6019999999999994</v>
      </c>
      <c r="Q135" s="60"/>
      <c r="R135" s="60"/>
      <c r="S135" s="60"/>
      <c r="T135" s="60"/>
      <c r="U135" s="60"/>
      <c r="V135" s="105"/>
      <c r="W135" s="3"/>
      <c r="X135" s="46"/>
      <c r="Y135" s="46"/>
      <c r="Z135" s="46"/>
    </row>
    <row r="136" spans="2:26" ht="15.75" x14ac:dyDescent="0.25">
      <c r="B136" s="62"/>
      <c r="C136" s="61"/>
      <c r="D136" s="61"/>
      <c r="E136" s="61"/>
      <c r="F136" s="8" t="s">
        <v>23</v>
      </c>
      <c r="G136" s="53">
        <v>133</v>
      </c>
      <c r="H136" s="52">
        <v>1.2E-2</v>
      </c>
      <c r="I136" s="52">
        <v>1.2E-2</v>
      </c>
      <c r="J136" s="7">
        <v>1.4E-2</v>
      </c>
      <c r="K136" s="7">
        <v>0.01</v>
      </c>
      <c r="L136" s="7">
        <v>0.01</v>
      </c>
      <c r="M136" s="7">
        <v>1.2E-2</v>
      </c>
      <c r="N136" s="53">
        <f t="shared" si="38"/>
        <v>1.5960000000000001</v>
      </c>
      <c r="O136" s="53">
        <f t="shared" si="39"/>
        <v>1.5960000000000001</v>
      </c>
      <c r="P136" s="53">
        <f t="shared" si="40"/>
        <v>1.8620000000000001</v>
      </c>
      <c r="Q136" s="60"/>
      <c r="R136" s="60"/>
      <c r="S136" s="60"/>
      <c r="T136" s="60"/>
      <c r="U136" s="60"/>
      <c r="V136" s="105"/>
      <c r="W136" s="3"/>
      <c r="X136" s="46"/>
      <c r="Y136" s="46"/>
      <c r="Z136" s="46"/>
    </row>
    <row r="137" spans="2:26" ht="15.75" x14ac:dyDescent="0.25">
      <c r="B137" s="62"/>
      <c r="C137" s="61"/>
      <c r="D137" s="61"/>
      <c r="E137" s="61"/>
      <c r="F137" s="8" t="s">
        <v>25</v>
      </c>
      <c r="G137" s="53">
        <v>900</v>
      </c>
      <c r="H137" s="52">
        <v>6.0000000000000001E-3</v>
      </c>
      <c r="I137" s="52">
        <v>6.0000000000000001E-3</v>
      </c>
      <c r="J137" s="52">
        <v>7.0000000000000001E-3</v>
      </c>
      <c r="K137" s="52">
        <v>6.0000000000000001E-3</v>
      </c>
      <c r="L137" s="52">
        <v>6.0000000000000001E-3</v>
      </c>
      <c r="M137" s="52">
        <v>7.0000000000000001E-3</v>
      </c>
      <c r="N137" s="53">
        <f t="shared" si="38"/>
        <v>5.4</v>
      </c>
      <c r="O137" s="53">
        <f t="shared" si="39"/>
        <v>5.4</v>
      </c>
      <c r="P137" s="53">
        <f t="shared" si="40"/>
        <v>6.3</v>
      </c>
      <c r="Q137" s="60"/>
      <c r="R137" s="60"/>
      <c r="S137" s="60"/>
      <c r="T137" s="60"/>
      <c r="U137" s="60"/>
      <c r="V137" s="105"/>
      <c r="W137" s="3"/>
      <c r="X137" s="46"/>
      <c r="Y137" s="46"/>
      <c r="Z137" s="46"/>
    </row>
    <row r="138" spans="2:26" ht="15.75" x14ac:dyDescent="0.25">
      <c r="B138" s="62"/>
      <c r="C138" s="61"/>
      <c r="D138" s="61"/>
      <c r="E138" s="61"/>
      <c r="F138" s="8" t="s">
        <v>26</v>
      </c>
      <c r="G138" s="53">
        <v>59.9</v>
      </c>
      <c r="H138" s="52">
        <v>2E-3</v>
      </c>
      <c r="I138" s="52">
        <v>2E-3</v>
      </c>
      <c r="J138" s="52">
        <v>3.0000000000000001E-3</v>
      </c>
      <c r="K138" s="52">
        <v>2E-3</v>
      </c>
      <c r="L138" s="52">
        <v>2E-3</v>
      </c>
      <c r="M138" s="52">
        <v>3.0000000000000001E-3</v>
      </c>
      <c r="N138" s="53">
        <f t="shared" si="38"/>
        <v>0.1198</v>
      </c>
      <c r="O138" s="53">
        <f t="shared" si="39"/>
        <v>0.1198</v>
      </c>
      <c r="P138" s="53">
        <f t="shared" si="40"/>
        <v>0.1797</v>
      </c>
      <c r="Q138" s="60"/>
      <c r="R138" s="60"/>
      <c r="S138" s="60"/>
      <c r="T138" s="60"/>
      <c r="U138" s="60"/>
      <c r="V138" s="105"/>
      <c r="W138" s="3"/>
      <c r="X138" s="46"/>
      <c r="Y138" s="46"/>
      <c r="Z138" s="46"/>
    </row>
    <row r="139" spans="2:26" ht="15.75" x14ac:dyDescent="0.25">
      <c r="B139" s="62"/>
      <c r="C139" s="61"/>
      <c r="D139" s="61"/>
      <c r="E139" s="61"/>
      <c r="F139" s="8" t="s">
        <v>27</v>
      </c>
      <c r="G139" s="53">
        <v>76</v>
      </c>
      <c r="H139" s="52">
        <v>1E-3</v>
      </c>
      <c r="I139" s="52">
        <v>1E-3</v>
      </c>
      <c r="J139" s="52">
        <v>1E-3</v>
      </c>
      <c r="K139" s="52">
        <v>1E-3</v>
      </c>
      <c r="L139" s="52">
        <v>1E-3</v>
      </c>
      <c r="M139" s="52">
        <v>1E-3</v>
      </c>
      <c r="N139" s="53">
        <f t="shared" si="38"/>
        <v>7.5999999999999998E-2</v>
      </c>
      <c r="O139" s="53">
        <f t="shared" si="39"/>
        <v>7.5999999999999998E-2</v>
      </c>
      <c r="P139" s="53">
        <f t="shared" si="40"/>
        <v>7.5999999999999998E-2</v>
      </c>
      <c r="Q139" s="60"/>
      <c r="R139" s="60"/>
      <c r="S139" s="60"/>
      <c r="T139" s="60"/>
      <c r="U139" s="60"/>
      <c r="V139" s="105"/>
      <c r="W139" s="3"/>
      <c r="X139" s="46"/>
      <c r="Y139" s="46"/>
      <c r="Z139" s="46"/>
    </row>
    <row r="140" spans="2:26" ht="15.75" x14ac:dyDescent="0.25">
      <c r="B140" s="54" t="s">
        <v>83</v>
      </c>
      <c r="C140" s="52">
        <v>20</v>
      </c>
      <c r="D140" s="52">
        <v>20</v>
      </c>
      <c r="E140" s="52">
        <v>20</v>
      </c>
      <c r="F140" s="8" t="s">
        <v>84</v>
      </c>
      <c r="G140" s="53">
        <v>5603</v>
      </c>
      <c r="H140" s="7">
        <v>0.02</v>
      </c>
      <c r="I140" s="7">
        <v>0.02</v>
      </c>
      <c r="J140" s="7">
        <v>0.02</v>
      </c>
      <c r="K140" s="7">
        <v>0.02</v>
      </c>
      <c r="L140" s="7">
        <v>0.02</v>
      </c>
      <c r="M140" s="7">
        <v>0.02</v>
      </c>
      <c r="N140" s="53">
        <f t="shared" si="38"/>
        <v>112.06</v>
      </c>
      <c r="O140" s="53">
        <f t="shared" si="39"/>
        <v>112.06</v>
      </c>
      <c r="P140" s="53">
        <f t="shared" si="40"/>
        <v>112.06</v>
      </c>
      <c r="Q140" s="53">
        <f>SUM(N140)</f>
        <v>112.06</v>
      </c>
      <c r="R140" s="53">
        <f>SUM(O140)</f>
        <v>112.06</v>
      </c>
      <c r="S140" s="53">
        <f>SUM(P140)</f>
        <v>112.06</v>
      </c>
      <c r="T140" s="53">
        <f t="shared" ref="T140" si="41">Q140+Q140*50%</f>
        <v>168.09</v>
      </c>
      <c r="U140" s="53">
        <f t="shared" ref="U140" si="42">R140+R140*50%</f>
        <v>168.09</v>
      </c>
      <c r="V140" s="110">
        <f t="shared" ref="V140" si="43">S140+S140*50%</f>
        <v>168.09</v>
      </c>
      <c r="W140" s="3"/>
      <c r="X140" s="46"/>
      <c r="Y140" s="46"/>
      <c r="Z140" s="46"/>
    </row>
    <row r="141" spans="2:26" ht="15.75" x14ac:dyDescent="0.25">
      <c r="B141" s="62" t="s">
        <v>85</v>
      </c>
      <c r="C141" s="61">
        <v>200</v>
      </c>
      <c r="D141" s="61">
        <v>200</v>
      </c>
      <c r="E141" s="61">
        <v>200</v>
      </c>
      <c r="F141" s="8" t="s">
        <v>96</v>
      </c>
      <c r="G141" s="53">
        <v>770</v>
      </c>
      <c r="H141" s="35">
        <v>0.02</v>
      </c>
      <c r="I141" s="35">
        <v>0.02</v>
      </c>
      <c r="J141" s="35">
        <v>0.02</v>
      </c>
      <c r="K141" s="35">
        <v>0.02</v>
      </c>
      <c r="L141" s="35">
        <v>0.02</v>
      </c>
      <c r="M141" s="35">
        <v>0.02</v>
      </c>
      <c r="N141" s="53">
        <f t="shared" si="38"/>
        <v>15.4</v>
      </c>
      <c r="O141" s="53">
        <f t="shared" si="39"/>
        <v>15.4</v>
      </c>
      <c r="P141" s="53">
        <f t="shared" si="40"/>
        <v>15.4</v>
      </c>
      <c r="Q141" s="60">
        <f>SUM(N141:N143)</f>
        <v>25.6</v>
      </c>
      <c r="R141" s="60">
        <f>SUM(O141:O143)</f>
        <v>25.6</v>
      </c>
      <c r="S141" s="60">
        <f>SUM(P141:P143)</f>
        <v>25.6</v>
      </c>
      <c r="T141" s="61">
        <f>Q141+Q141*50%</f>
        <v>38.400000000000006</v>
      </c>
      <c r="U141" s="61">
        <f>R141+R141*50%</f>
        <v>38.400000000000006</v>
      </c>
      <c r="V141" s="106">
        <f>S141+S141*50%</f>
        <v>38.400000000000006</v>
      </c>
      <c r="W141" s="3"/>
      <c r="X141" s="46"/>
      <c r="Y141" s="46"/>
      <c r="Z141" s="46"/>
    </row>
    <row r="142" spans="2:26" ht="15.75" x14ac:dyDescent="0.25">
      <c r="B142" s="62"/>
      <c r="C142" s="61"/>
      <c r="D142" s="61"/>
      <c r="E142" s="61"/>
      <c r="F142" s="34" t="s">
        <v>35</v>
      </c>
      <c r="G142" s="53">
        <v>435</v>
      </c>
      <c r="H142" s="52">
        <v>0.02</v>
      </c>
      <c r="I142" s="7">
        <v>0.02</v>
      </c>
      <c r="J142" s="52">
        <v>0.02</v>
      </c>
      <c r="K142" s="52">
        <v>0.02</v>
      </c>
      <c r="L142" s="7">
        <v>0.02</v>
      </c>
      <c r="M142" s="52">
        <v>0.02</v>
      </c>
      <c r="N142" s="53">
        <f t="shared" si="38"/>
        <v>8.7000000000000011</v>
      </c>
      <c r="O142" s="53">
        <f t="shared" si="39"/>
        <v>8.7000000000000011</v>
      </c>
      <c r="P142" s="53">
        <f t="shared" si="40"/>
        <v>8.7000000000000011</v>
      </c>
      <c r="Q142" s="60"/>
      <c r="R142" s="60"/>
      <c r="S142" s="60"/>
      <c r="T142" s="61"/>
      <c r="U142" s="61"/>
      <c r="V142" s="106"/>
      <c r="W142" s="3"/>
      <c r="X142" s="46"/>
      <c r="Y142" s="46"/>
      <c r="Z142" s="46"/>
    </row>
    <row r="143" spans="2:26" ht="15.75" x14ac:dyDescent="0.25">
      <c r="B143" s="62"/>
      <c r="C143" s="61"/>
      <c r="D143" s="61"/>
      <c r="E143" s="61"/>
      <c r="F143" s="8" t="s">
        <v>65</v>
      </c>
      <c r="G143" s="53">
        <v>1500</v>
      </c>
      <c r="H143" s="52">
        <v>1E-3</v>
      </c>
      <c r="I143" s="52">
        <v>1E-3</v>
      </c>
      <c r="J143" s="52">
        <v>1E-3</v>
      </c>
      <c r="K143" s="52">
        <v>1E-3</v>
      </c>
      <c r="L143" s="52">
        <v>1E-3</v>
      </c>
      <c r="M143" s="52">
        <v>1E-3</v>
      </c>
      <c r="N143" s="53">
        <f t="shared" si="38"/>
        <v>1.5</v>
      </c>
      <c r="O143" s="53">
        <f t="shared" si="39"/>
        <v>1.5</v>
      </c>
      <c r="P143" s="53">
        <f t="shared" si="40"/>
        <v>1.5</v>
      </c>
      <c r="Q143" s="60"/>
      <c r="R143" s="60"/>
      <c r="S143" s="60"/>
      <c r="T143" s="61"/>
      <c r="U143" s="61"/>
      <c r="V143" s="106"/>
      <c r="W143" s="3"/>
      <c r="X143" s="46"/>
      <c r="Y143" s="46"/>
      <c r="Z143" s="46"/>
    </row>
    <row r="144" spans="2:26" ht="15.75" x14ac:dyDescent="0.25">
      <c r="B144" s="107" t="s">
        <v>37</v>
      </c>
      <c r="C144" s="52">
        <v>20</v>
      </c>
      <c r="D144" s="52">
        <v>35</v>
      </c>
      <c r="E144" s="52">
        <v>40</v>
      </c>
      <c r="F144" s="32" t="s">
        <v>37</v>
      </c>
      <c r="G144" s="53">
        <v>594</v>
      </c>
      <c r="H144" s="7">
        <v>0.02</v>
      </c>
      <c r="I144" s="52">
        <v>3.5000000000000003E-2</v>
      </c>
      <c r="J144" s="7">
        <v>0.04</v>
      </c>
      <c r="K144" s="7">
        <v>0.02</v>
      </c>
      <c r="L144" s="52">
        <v>3.5000000000000003E-2</v>
      </c>
      <c r="M144" s="7">
        <v>0.04</v>
      </c>
      <c r="N144" s="53">
        <f t="shared" si="38"/>
        <v>11.88</v>
      </c>
      <c r="O144" s="53">
        <f t="shared" si="39"/>
        <v>20.790000000000003</v>
      </c>
      <c r="P144" s="53">
        <f t="shared" si="40"/>
        <v>23.76</v>
      </c>
      <c r="Q144" s="53">
        <f>SUM(N144)</f>
        <v>11.88</v>
      </c>
      <c r="R144" s="53">
        <f>SUM(O144)</f>
        <v>20.790000000000003</v>
      </c>
      <c r="S144" s="53">
        <f>SUM(P144)</f>
        <v>23.76</v>
      </c>
      <c r="T144" s="52">
        <f>Q144+Q144*50%</f>
        <v>17.82</v>
      </c>
      <c r="U144" s="53">
        <f>R144+R144*50%</f>
        <v>31.185000000000002</v>
      </c>
      <c r="V144" s="110">
        <f>S144+S144*50%</f>
        <v>35.64</v>
      </c>
      <c r="W144" s="3"/>
      <c r="X144" s="46"/>
      <c r="Y144" s="46"/>
      <c r="Z144" s="46"/>
    </row>
    <row r="145" spans="2:26" ht="15.75" x14ac:dyDescent="0.25">
      <c r="B145" s="29"/>
      <c r="C145" s="8"/>
      <c r="D145" s="8"/>
      <c r="E145" s="8"/>
      <c r="F145" s="8"/>
      <c r="G145" s="53"/>
      <c r="H145" s="8"/>
      <c r="I145" s="8"/>
      <c r="J145" s="8"/>
      <c r="K145" s="8"/>
      <c r="L145" s="8"/>
      <c r="M145" s="8"/>
      <c r="N145" s="53"/>
      <c r="O145" s="53"/>
      <c r="P145" s="53"/>
      <c r="Q145" s="33">
        <f t="shared" ref="Q145:V145" si="44">SUM(Q129:Q144)</f>
        <v>459.02979999999997</v>
      </c>
      <c r="R145" s="33">
        <f t="shared" si="44"/>
        <v>483.88580000000002</v>
      </c>
      <c r="S145" s="33">
        <f t="shared" si="44"/>
        <v>573.40370000000007</v>
      </c>
      <c r="T145" s="33">
        <f t="shared" si="44"/>
        <v>688.54469999999992</v>
      </c>
      <c r="U145" s="33">
        <f t="shared" si="44"/>
        <v>725.8286999999998</v>
      </c>
      <c r="V145" s="109">
        <f t="shared" si="44"/>
        <v>860.10555000000011</v>
      </c>
      <c r="W145" s="3"/>
      <c r="X145" s="46"/>
      <c r="Y145" s="46"/>
      <c r="Z145" s="46"/>
    </row>
    <row r="146" spans="2:26" ht="15.75" x14ac:dyDescent="0.25">
      <c r="B146" s="117" t="s">
        <v>129</v>
      </c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138"/>
      <c r="W146" s="3"/>
      <c r="X146" s="46"/>
      <c r="Y146" s="46"/>
      <c r="Z146" s="46"/>
    </row>
    <row r="147" spans="2:26" ht="31.5" customHeight="1" x14ac:dyDescent="0.25">
      <c r="B147" s="62" t="s">
        <v>133</v>
      </c>
      <c r="C147" s="61" t="s">
        <v>111</v>
      </c>
      <c r="D147" s="61" t="s">
        <v>112</v>
      </c>
      <c r="E147" s="61" t="s">
        <v>113</v>
      </c>
      <c r="F147" s="5" t="s">
        <v>101</v>
      </c>
      <c r="G147" s="53">
        <v>2850</v>
      </c>
      <c r="H147" s="52">
        <v>0.05</v>
      </c>
      <c r="I147" s="7">
        <v>7.5999999999999998E-2</v>
      </c>
      <c r="J147" s="7">
        <v>0.10100000000000001</v>
      </c>
      <c r="K147" s="7">
        <v>3.6999999999999998E-2</v>
      </c>
      <c r="L147" s="7">
        <v>5.6000000000000001E-2</v>
      </c>
      <c r="M147" s="7">
        <v>7.3999999999999996E-2</v>
      </c>
      <c r="N147" s="53">
        <f>H147*G147</f>
        <v>142.5</v>
      </c>
      <c r="O147" s="53">
        <f>I147*G147</f>
        <v>216.6</v>
      </c>
      <c r="P147" s="53">
        <f>J147*G147</f>
        <v>287.85000000000002</v>
      </c>
      <c r="Q147" s="60">
        <f>SUM(N147:N154)</f>
        <v>174.68260000000001</v>
      </c>
      <c r="R147" s="60">
        <f>SUM(O147:O154)</f>
        <v>259.35659999999996</v>
      </c>
      <c r="S147" s="60">
        <f>SUM(P147:P154)</f>
        <v>339.41060000000004</v>
      </c>
      <c r="T147" s="61">
        <f>Q147+Q147*50%</f>
        <v>262.02390000000003</v>
      </c>
      <c r="U147" s="61">
        <f>R147+R147*50%</f>
        <v>389.03489999999994</v>
      </c>
      <c r="V147" s="106">
        <f>S147+S147*50%</f>
        <v>509.11590000000007</v>
      </c>
      <c r="W147" s="3"/>
      <c r="X147" s="46"/>
      <c r="Y147" s="46"/>
      <c r="Z147" s="46"/>
    </row>
    <row r="148" spans="2:26" ht="31.5" x14ac:dyDescent="0.25">
      <c r="B148" s="62"/>
      <c r="C148" s="61"/>
      <c r="D148" s="61"/>
      <c r="E148" s="61"/>
      <c r="F148" s="31" t="s">
        <v>114</v>
      </c>
      <c r="G148" s="53">
        <v>214</v>
      </c>
      <c r="H148" s="52">
        <v>8.9999999999999993E-3</v>
      </c>
      <c r="I148" s="52">
        <v>1.4E-2</v>
      </c>
      <c r="J148" s="52">
        <v>1.7999999999999999E-2</v>
      </c>
      <c r="K148" s="52">
        <v>8.9999999999999993E-3</v>
      </c>
      <c r="L148" s="52">
        <v>1.4E-2</v>
      </c>
      <c r="M148" s="52">
        <v>1.7999999999999999E-2</v>
      </c>
      <c r="N148" s="53">
        <f>H148*G148</f>
        <v>1.9259999999999999</v>
      </c>
      <c r="O148" s="53">
        <f>I148*G148</f>
        <v>2.996</v>
      </c>
      <c r="P148" s="53">
        <f>J148*G148</f>
        <v>3.8519999999999999</v>
      </c>
      <c r="Q148" s="60"/>
      <c r="R148" s="60"/>
      <c r="S148" s="60"/>
      <c r="T148" s="61"/>
      <c r="U148" s="61"/>
      <c r="V148" s="106"/>
      <c r="W148" s="3"/>
      <c r="X148" s="46"/>
      <c r="Y148" s="46"/>
      <c r="Z148" s="46"/>
    </row>
    <row r="149" spans="2:26" ht="15.75" x14ac:dyDescent="0.25">
      <c r="B149" s="62"/>
      <c r="C149" s="61"/>
      <c r="D149" s="61"/>
      <c r="E149" s="61"/>
      <c r="F149" s="8" t="s">
        <v>23</v>
      </c>
      <c r="G149" s="53">
        <v>133</v>
      </c>
      <c r="H149" s="52">
        <v>2.1000000000000001E-2</v>
      </c>
      <c r="I149" s="52">
        <v>3.2000000000000001E-2</v>
      </c>
      <c r="J149" s="7">
        <v>4.2000000000000003E-2</v>
      </c>
      <c r="K149" s="7">
        <v>1.7999999999999999E-2</v>
      </c>
      <c r="L149" s="7">
        <v>2.7E-2</v>
      </c>
      <c r="M149" s="7">
        <v>3.5999999999999997E-2</v>
      </c>
      <c r="N149" s="53">
        <f t="shared" ref="N149:N164" si="45">H149*G149</f>
        <v>2.7930000000000001</v>
      </c>
      <c r="O149" s="53">
        <f t="shared" ref="O149:O164" si="46">I149*G149</f>
        <v>4.2560000000000002</v>
      </c>
      <c r="P149" s="53">
        <f t="shared" ref="P149:P164" si="47">J149*G149</f>
        <v>5.5860000000000003</v>
      </c>
      <c r="Q149" s="60"/>
      <c r="R149" s="60"/>
      <c r="S149" s="60"/>
      <c r="T149" s="61"/>
      <c r="U149" s="61"/>
      <c r="V149" s="106"/>
      <c r="W149" s="3"/>
      <c r="X149" s="46"/>
      <c r="Y149" s="46"/>
      <c r="Z149" s="46"/>
    </row>
    <row r="150" spans="2:26" ht="15.75" x14ac:dyDescent="0.25">
      <c r="B150" s="62"/>
      <c r="C150" s="61"/>
      <c r="D150" s="61"/>
      <c r="E150" s="61"/>
      <c r="F150" s="8" t="s">
        <v>36</v>
      </c>
      <c r="G150" s="53">
        <v>405</v>
      </c>
      <c r="H150" s="7">
        <v>1.2E-2</v>
      </c>
      <c r="I150" s="7">
        <v>1.7000000000000001E-2</v>
      </c>
      <c r="J150" s="7">
        <v>2.4E-2</v>
      </c>
      <c r="K150" s="7">
        <v>1.2E-2</v>
      </c>
      <c r="L150" s="7">
        <v>1.7000000000000001E-2</v>
      </c>
      <c r="M150" s="7">
        <v>2.4E-2</v>
      </c>
      <c r="N150" s="53">
        <f t="shared" si="45"/>
        <v>4.8600000000000003</v>
      </c>
      <c r="O150" s="53">
        <f t="shared" si="46"/>
        <v>6.8850000000000007</v>
      </c>
      <c r="P150" s="53">
        <f t="shared" si="47"/>
        <v>9.7200000000000006</v>
      </c>
      <c r="Q150" s="60"/>
      <c r="R150" s="60"/>
      <c r="S150" s="60"/>
      <c r="T150" s="61"/>
      <c r="U150" s="61"/>
      <c r="V150" s="106"/>
      <c r="W150" s="3"/>
      <c r="X150" s="46"/>
      <c r="Y150" s="46"/>
      <c r="Z150" s="46"/>
    </row>
    <row r="151" spans="2:26" ht="15.75" x14ac:dyDescent="0.25">
      <c r="B151" s="62"/>
      <c r="C151" s="61"/>
      <c r="D151" s="61"/>
      <c r="E151" s="61"/>
      <c r="F151" s="32" t="s">
        <v>115</v>
      </c>
      <c r="G151" s="43">
        <v>1550</v>
      </c>
      <c r="H151" s="44">
        <v>5.0000000000000001E-3</v>
      </c>
      <c r="I151" s="44">
        <v>8.0000000000000002E-3</v>
      </c>
      <c r="J151" s="45">
        <v>0.01</v>
      </c>
      <c r="K151" s="44">
        <v>5.0000000000000001E-3</v>
      </c>
      <c r="L151" s="44">
        <v>8.0000000000000002E-3</v>
      </c>
      <c r="M151" s="45">
        <v>0.01</v>
      </c>
      <c r="N151" s="43">
        <f t="shared" si="45"/>
        <v>7.75</v>
      </c>
      <c r="O151" s="43">
        <f t="shared" si="46"/>
        <v>12.4</v>
      </c>
      <c r="P151" s="43">
        <f t="shared" si="47"/>
        <v>15.5</v>
      </c>
      <c r="Q151" s="60"/>
      <c r="R151" s="60"/>
      <c r="S151" s="60"/>
      <c r="T151" s="61"/>
      <c r="U151" s="61"/>
      <c r="V151" s="106"/>
      <c r="W151" s="3"/>
      <c r="X151" s="46"/>
      <c r="Y151" s="46"/>
      <c r="Z151" s="46"/>
    </row>
    <row r="152" spans="2:26" ht="15.75" x14ac:dyDescent="0.25">
      <c r="B152" s="62"/>
      <c r="C152" s="61"/>
      <c r="D152" s="61"/>
      <c r="E152" s="61"/>
      <c r="F152" s="8" t="s">
        <v>93</v>
      </c>
      <c r="G152" s="53">
        <v>683</v>
      </c>
      <c r="H152" s="52">
        <v>3.0000000000000001E-3</v>
      </c>
      <c r="I152" s="52">
        <v>5.0000000000000001E-3</v>
      </c>
      <c r="J152" s="52">
        <v>6.0000000000000001E-3</v>
      </c>
      <c r="K152" s="52">
        <v>3.0000000000000001E-3</v>
      </c>
      <c r="L152" s="52">
        <v>5.0000000000000001E-3</v>
      </c>
      <c r="M152" s="52">
        <v>6.0000000000000001E-3</v>
      </c>
      <c r="N152" s="53">
        <f t="shared" si="45"/>
        <v>2.0489999999999999</v>
      </c>
      <c r="O152" s="53">
        <f t="shared" si="46"/>
        <v>3.415</v>
      </c>
      <c r="P152" s="53">
        <f t="shared" si="47"/>
        <v>4.0979999999999999</v>
      </c>
      <c r="Q152" s="60"/>
      <c r="R152" s="60"/>
      <c r="S152" s="60"/>
      <c r="T152" s="61"/>
      <c r="U152" s="61"/>
      <c r="V152" s="106"/>
      <c r="W152" s="3"/>
      <c r="X152" s="46"/>
      <c r="Y152" s="46"/>
      <c r="Z152" s="46"/>
    </row>
    <row r="153" spans="2:26" ht="15.75" x14ac:dyDescent="0.25">
      <c r="B153" s="62"/>
      <c r="C153" s="61"/>
      <c r="D153" s="61"/>
      <c r="E153" s="61"/>
      <c r="F153" s="8" t="s">
        <v>27</v>
      </c>
      <c r="G153" s="53">
        <v>76</v>
      </c>
      <c r="H153" s="52">
        <v>1E-3</v>
      </c>
      <c r="I153" s="52">
        <v>1E-3</v>
      </c>
      <c r="J153" s="52">
        <v>1E-3</v>
      </c>
      <c r="K153" s="52">
        <v>1E-3</v>
      </c>
      <c r="L153" s="52">
        <v>1E-3</v>
      </c>
      <c r="M153" s="52">
        <v>1E-3</v>
      </c>
      <c r="N153" s="53">
        <f t="shared" si="45"/>
        <v>7.5999999999999998E-2</v>
      </c>
      <c r="O153" s="53">
        <f t="shared" si="46"/>
        <v>7.5999999999999998E-2</v>
      </c>
      <c r="P153" s="53">
        <f t="shared" si="47"/>
        <v>7.5999999999999998E-2</v>
      </c>
      <c r="Q153" s="60"/>
      <c r="R153" s="60"/>
      <c r="S153" s="60"/>
      <c r="T153" s="61"/>
      <c r="U153" s="61"/>
      <c r="V153" s="106"/>
      <c r="W153" s="3"/>
      <c r="X153" s="46"/>
      <c r="Y153" s="46"/>
      <c r="Z153" s="46"/>
    </row>
    <row r="154" spans="2:26" ht="15.75" x14ac:dyDescent="0.25">
      <c r="B154" s="62"/>
      <c r="C154" s="61"/>
      <c r="D154" s="61"/>
      <c r="E154" s="61"/>
      <c r="F154" s="8" t="s">
        <v>79</v>
      </c>
      <c r="G154" s="35">
        <v>636.42999999999995</v>
      </c>
      <c r="H154" s="35">
        <v>0.02</v>
      </c>
      <c r="I154" s="35">
        <v>0.02</v>
      </c>
      <c r="J154" s="35">
        <v>0.02</v>
      </c>
      <c r="K154" s="35">
        <v>0.02</v>
      </c>
      <c r="L154" s="35">
        <v>0.02</v>
      </c>
      <c r="M154" s="35">
        <v>0.02</v>
      </c>
      <c r="N154" s="53">
        <f t="shared" si="45"/>
        <v>12.7286</v>
      </c>
      <c r="O154" s="53">
        <f t="shared" si="46"/>
        <v>12.7286</v>
      </c>
      <c r="P154" s="53">
        <f t="shared" si="47"/>
        <v>12.7286</v>
      </c>
      <c r="Q154" s="60"/>
      <c r="R154" s="60"/>
      <c r="S154" s="60"/>
      <c r="T154" s="61"/>
      <c r="U154" s="61"/>
      <c r="V154" s="106"/>
      <c r="W154" s="3"/>
      <c r="X154" s="46"/>
      <c r="Y154" s="46"/>
      <c r="Z154" s="46"/>
    </row>
    <row r="155" spans="2:26" ht="15.75" customHeight="1" x14ac:dyDescent="0.25">
      <c r="B155" s="62" t="s">
        <v>116</v>
      </c>
      <c r="C155" s="61">
        <v>100</v>
      </c>
      <c r="D155" s="61">
        <v>130</v>
      </c>
      <c r="E155" s="61">
        <v>150</v>
      </c>
      <c r="F155" s="8" t="s">
        <v>64</v>
      </c>
      <c r="G155" s="53">
        <v>211</v>
      </c>
      <c r="H155" s="7">
        <v>0.11700000000000001</v>
      </c>
      <c r="I155" s="7">
        <v>0.156</v>
      </c>
      <c r="J155" s="7">
        <v>0.18</v>
      </c>
      <c r="K155" s="52">
        <v>8.7999999999999995E-2</v>
      </c>
      <c r="L155" s="52">
        <v>0.11700000000000001</v>
      </c>
      <c r="M155" s="52">
        <v>0.13500000000000001</v>
      </c>
      <c r="N155" s="53">
        <f t="shared" si="45"/>
        <v>24.687000000000001</v>
      </c>
      <c r="O155" s="53">
        <f>K155*G155</f>
        <v>18.567999999999998</v>
      </c>
      <c r="P155" s="53">
        <f t="shared" si="47"/>
        <v>37.979999999999997</v>
      </c>
      <c r="Q155" s="60">
        <f>SUM(N155:N159)</f>
        <v>58.939000000000007</v>
      </c>
      <c r="R155" s="60">
        <f>SUM(O155:O159)</f>
        <v>52.414999999999992</v>
      </c>
      <c r="S155" s="60">
        <f>SUM(P155:P159)</f>
        <v>77.827999999999989</v>
      </c>
      <c r="T155" s="60">
        <f>Q155+Q155*50%</f>
        <v>88.408500000000004</v>
      </c>
      <c r="U155" s="60">
        <f>R155+R155*50%</f>
        <v>78.622499999999988</v>
      </c>
      <c r="V155" s="105">
        <f>S155+S155*50%</f>
        <v>116.74199999999999</v>
      </c>
      <c r="W155" s="3"/>
      <c r="X155" s="46"/>
      <c r="Y155" s="46"/>
      <c r="Z155" s="46"/>
    </row>
    <row r="156" spans="2:26" ht="15.75" x14ac:dyDescent="0.25">
      <c r="B156" s="62"/>
      <c r="C156" s="61"/>
      <c r="D156" s="61"/>
      <c r="E156" s="61"/>
      <c r="F156" s="8" t="s">
        <v>36</v>
      </c>
      <c r="G156" s="53">
        <v>405</v>
      </c>
      <c r="H156" s="7">
        <v>1.6E-2</v>
      </c>
      <c r="I156" s="7">
        <v>2.1000000000000001E-2</v>
      </c>
      <c r="J156" s="7">
        <v>2.4E-2</v>
      </c>
      <c r="K156" s="52">
        <v>1.4999999999999999E-2</v>
      </c>
      <c r="L156" s="52">
        <v>0.02</v>
      </c>
      <c r="M156" s="52">
        <v>2.3E-2</v>
      </c>
      <c r="N156" s="53">
        <f t="shared" si="45"/>
        <v>6.48</v>
      </c>
      <c r="O156" s="53">
        <f>K156*G156</f>
        <v>6.0750000000000002</v>
      </c>
      <c r="P156" s="53">
        <f t="shared" si="47"/>
        <v>9.7200000000000006</v>
      </c>
      <c r="Q156" s="60"/>
      <c r="R156" s="60"/>
      <c r="S156" s="60"/>
      <c r="T156" s="60"/>
      <c r="U156" s="60"/>
      <c r="V156" s="105"/>
      <c r="W156" s="3"/>
      <c r="X156" s="46"/>
      <c r="Y156" s="46"/>
      <c r="Z156" s="46"/>
    </row>
    <row r="157" spans="2:26" ht="15.75" x14ac:dyDescent="0.25">
      <c r="B157" s="62"/>
      <c r="C157" s="61"/>
      <c r="D157" s="61"/>
      <c r="E157" s="61"/>
      <c r="F157" s="8" t="s">
        <v>117</v>
      </c>
      <c r="G157" s="53">
        <v>1178</v>
      </c>
      <c r="H157" s="7">
        <v>2E-3</v>
      </c>
      <c r="I157" s="7">
        <v>3.0000000000000001E-3</v>
      </c>
      <c r="J157" s="7">
        <v>4.0000000000000001E-3</v>
      </c>
      <c r="K157" s="52">
        <v>2E-3</v>
      </c>
      <c r="L157" s="7">
        <v>3.0000000000000001E-3</v>
      </c>
      <c r="M157" s="7">
        <v>4.0000000000000001E-3</v>
      </c>
      <c r="N157" s="53">
        <f t="shared" si="45"/>
        <v>2.3559999999999999</v>
      </c>
      <c r="O157" s="53">
        <f>K157*G157</f>
        <v>2.3559999999999999</v>
      </c>
      <c r="P157" s="53">
        <f t="shared" si="47"/>
        <v>4.7119999999999997</v>
      </c>
      <c r="Q157" s="60"/>
      <c r="R157" s="60"/>
      <c r="S157" s="60"/>
      <c r="T157" s="60"/>
      <c r="U157" s="60"/>
      <c r="V157" s="105"/>
      <c r="W157" s="3"/>
      <c r="X157" s="46"/>
      <c r="Y157" s="46"/>
      <c r="Z157" s="46"/>
    </row>
    <row r="158" spans="2:26" ht="15.75" x14ac:dyDescent="0.25">
      <c r="B158" s="62"/>
      <c r="C158" s="61"/>
      <c r="D158" s="61"/>
      <c r="E158" s="61"/>
      <c r="F158" s="8" t="s">
        <v>27</v>
      </c>
      <c r="G158" s="53">
        <v>76</v>
      </c>
      <c r="H158" s="52">
        <v>1E-3</v>
      </c>
      <c r="I158" s="52">
        <v>1E-3</v>
      </c>
      <c r="J158" s="52">
        <v>1E-3</v>
      </c>
      <c r="K158" s="52">
        <v>1E-3</v>
      </c>
      <c r="L158" s="52">
        <v>1E-3</v>
      </c>
      <c r="M158" s="52">
        <v>1E-3</v>
      </c>
      <c r="N158" s="53">
        <f t="shared" si="45"/>
        <v>7.5999999999999998E-2</v>
      </c>
      <c r="O158" s="53">
        <f>I158*G158</f>
        <v>7.5999999999999998E-2</v>
      </c>
      <c r="P158" s="53">
        <f t="shared" si="47"/>
        <v>7.5999999999999998E-2</v>
      </c>
      <c r="Q158" s="60"/>
      <c r="R158" s="60"/>
      <c r="S158" s="60"/>
      <c r="T158" s="60"/>
      <c r="U158" s="60"/>
      <c r="V158" s="105"/>
      <c r="W158" s="3"/>
      <c r="X158" s="46"/>
      <c r="Y158" s="46"/>
      <c r="Z158" s="46"/>
    </row>
    <row r="159" spans="2:26" ht="15.75" x14ac:dyDescent="0.25">
      <c r="B159" s="62"/>
      <c r="C159" s="61"/>
      <c r="D159" s="61"/>
      <c r="E159" s="61"/>
      <c r="F159" s="8" t="s">
        <v>82</v>
      </c>
      <c r="G159" s="53">
        <v>5068</v>
      </c>
      <c r="H159" s="52">
        <v>5.0000000000000001E-3</v>
      </c>
      <c r="I159" s="52">
        <v>5.0000000000000001E-3</v>
      </c>
      <c r="J159" s="52">
        <v>5.0000000000000001E-3</v>
      </c>
      <c r="K159" s="52">
        <v>5.0000000000000001E-3</v>
      </c>
      <c r="L159" s="52">
        <v>5.0000000000000001E-3</v>
      </c>
      <c r="M159" s="52">
        <v>5.0000000000000001E-3</v>
      </c>
      <c r="N159" s="53">
        <f t="shared" si="45"/>
        <v>25.34</v>
      </c>
      <c r="O159" s="53">
        <f>K159*G159</f>
        <v>25.34</v>
      </c>
      <c r="P159" s="53">
        <f t="shared" si="47"/>
        <v>25.34</v>
      </c>
      <c r="Q159" s="60"/>
      <c r="R159" s="60"/>
      <c r="S159" s="60"/>
      <c r="T159" s="60"/>
      <c r="U159" s="60"/>
      <c r="V159" s="105"/>
      <c r="W159" s="3"/>
      <c r="X159" s="46"/>
      <c r="Y159" s="46"/>
      <c r="Z159" s="46"/>
    </row>
    <row r="160" spans="2:26" ht="15.75" x14ac:dyDescent="0.25">
      <c r="B160" s="29" t="s">
        <v>32</v>
      </c>
      <c r="C160" s="52">
        <v>10</v>
      </c>
      <c r="D160" s="52">
        <v>10</v>
      </c>
      <c r="E160" s="52">
        <v>10</v>
      </c>
      <c r="F160" s="8" t="s">
        <v>32</v>
      </c>
      <c r="G160" s="53">
        <v>2500</v>
      </c>
      <c r="H160" s="7">
        <v>0.01</v>
      </c>
      <c r="I160" s="7">
        <v>0.01</v>
      </c>
      <c r="J160" s="7">
        <v>0.01</v>
      </c>
      <c r="K160" s="7">
        <v>0.01</v>
      </c>
      <c r="L160" s="7">
        <v>0.01</v>
      </c>
      <c r="M160" s="7">
        <v>0.01</v>
      </c>
      <c r="N160" s="53">
        <f t="shared" si="45"/>
        <v>25</v>
      </c>
      <c r="O160" s="53">
        <f t="shared" si="46"/>
        <v>25</v>
      </c>
      <c r="P160" s="53">
        <f t="shared" si="47"/>
        <v>25</v>
      </c>
      <c r="Q160" s="53">
        <f>SUM(N160)</f>
        <v>25</v>
      </c>
      <c r="R160" s="53">
        <f>SUM(O160)</f>
        <v>25</v>
      </c>
      <c r="S160" s="53">
        <f>SUM(P160)</f>
        <v>25</v>
      </c>
      <c r="T160" s="52">
        <f t="shared" ref="T160:V161" si="48">Q160+Q160*50%</f>
        <v>37.5</v>
      </c>
      <c r="U160" s="53">
        <f t="shared" si="48"/>
        <v>37.5</v>
      </c>
      <c r="V160" s="110">
        <f t="shared" si="48"/>
        <v>37.5</v>
      </c>
      <c r="W160" s="3"/>
      <c r="X160" s="46"/>
      <c r="Y160" s="46"/>
      <c r="Z160" s="46"/>
    </row>
    <row r="161" spans="2:26" ht="15.75" x14ac:dyDescent="0.25">
      <c r="B161" s="62" t="s">
        <v>134</v>
      </c>
      <c r="C161" s="61">
        <v>200</v>
      </c>
      <c r="D161" s="61">
        <v>200</v>
      </c>
      <c r="E161" s="61">
        <v>200</v>
      </c>
      <c r="F161" s="11" t="s">
        <v>34</v>
      </c>
      <c r="G161" s="53">
        <v>5000</v>
      </c>
      <c r="H161" s="52">
        <v>1E-3</v>
      </c>
      <c r="I161" s="52">
        <v>1E-3</v>
      </c>
      <c r="J161" s="52">
        <v>1E-3</v>
      </c>
      <c r="K161" s="52">
        <v>1E-3</v>
      </c>
      <c r="L161" s="52">
        <v>1E-3</v>
      </c>
      <c r="M161" s="52">
        <v>1E-3</v>
      </c>
      <c r="N161" s="53">
        <f t="shared" si="45"/>
        <v>5</v>
      </c>
      <c r="O161" s="53">
        <f t="shared" si="46"/>
        <v>5</v>
      </c>
      <c r="P161" s="53">
        <f t="shared" si="47"/>
        <v>5</v>
      </c>
      <c r="Q161" s="60">
        <f>SUM(N161:N163)</f>
        <v>19.524999999999999</v>
      </c>
      <c r="R161" s="60">
        <f>SUM(O161:O163)</f>
        <v>19.524999999999999</v>
      </c>
      <c r="S161" s="60">
        <f>SUM(P161:P163)</f>
        <v>19.524999999999999</v>
      </c>
      <c r="T161" s="60">
        <f t="shared" si="48"/>
        <v>29.287499999999998</v>
      </c>
      <c r="U161" s="60">
        <f t="shared" si="48"/>
        <v>29.287499999999998</v>
      </c>
      <c r="V161" s="105">
        <f t="shared" si="48"/>
        <v>29.287499999999998</v>
      </c>
      <c r="W161" s="3"/>
      <c r="X161" s="46"/>
      <c r="Y161" s="46"/>
      <c r="Z161" s="46"/>
    </row>
    <row r="162" spans="2:26" ht="15.75" x14ac:dyDescent="0.25">
      <c r="B162" s="62"/>
      <c r="C162" s="61"/>
      <c r="D162" s="61"/>
      <c r="E162" s="61"/>
      <c r="F162" s="8" t="s">
        <v>35</v>
      </c>
      <c r="G162" s="53">
        <v>435</v>
      </c>
      <c r="H162" s="7">
        <v>1.4999999999999999E-2</v>
      </c>
      <c r="I162" s="7">
        <v>1.4999999999999999E-2</v>
      </c>
      <c r="J162" s="7">
        <v>1.4999999999999999E-2</v>
      </c>
      <c r="K162" s="7">
        <v>1.4999999999999999E-2</v>
      </c>
      <c r="L162" s="7">
        <v>1.4999999999999999E-2</v>
      </c>
      <c r="M162" s="7">
        <v>1.4999999999999999E-2</v>
      </c>
      <c r="N162" s="53">
        <f t="shared" si="45"/>
        <v>6.5249999999999995</v>
      </c>
      <c r="O162" s="53">
        <f t="shared" si="46"/>
        <v>6.5249999999999995</v>
      </c>
      <c r="P162" s="53">
        <f t="shared" si="47"/>
        <v>6.5249999999999995</v>
      </c>
      <c r="Q162" s="60"/>
      <c r="R162" s="60"/>
      <c r="S162" s="60"/>
      <c r="T162" s="60"/>
      <c r="U162" s="60"/>
      <c r="V162" s="105"/>
      <c r="W162" s="3"/>
      <c r="X162" s="46"/>
      <c r="Y162" s="46"/>
      <c r="Z162" s="46"/>
    </row>
    <row r="163" spans="2:26" ht="15.75" x14ac:dyDescent="0.25">
      <c r="B163" s="62"/>
      <c r="C163" s="61"/>
      <c r="D163" s="61"/>
      <c r="E163" s="61"/>
      <c r="F163" s="8" t="s">
        <v>135</v>
      </c>
      <c r="G163" s="53">
        <v>1000</v>
      </c>
      <c r="H163" s="7">
        <v>8.0000000000000002E-3</v>
      </c>
      <c r="I163" s="7">
        <v>8.0000000000000002E-3</v>
      </c>
      <c r="J163" s="7">
        <v>8.0000000000000002E-3</v>
      </c>
      <c r="K163" s="7">
        <v>7.0000000000000001E-3</v>
      </c>
      <c r="L163" s="7">
        <v>7.0000000000000001E-3</v>
      </c>
      <c r="M163" s="7">
        <v>7.0000000000000001E-3</v>
      </c>
      <c r="N163" s="53">
        <f t="shared" si="45"/>
        <v>8</v>
      </c>
      <c r="O163" s="53">
        <f t="shared" si="46"/>
        <v>8</v>
      </c>
      <c r="P163" s="53">
        <f t="shared" si="47"/>
        <v>8</v>
      </c>
      <c r="Q163" s="60"/>
      <c r="R163" s="60"/>
      <c r="S163" s="60"/>
      <c r="T163" s="60"/>
      <c r="U163" s="60"/>
      <c r="V163" s="105"/>
      <c r="W163" s="3"/>
      <c r="X163" s="46"/>
      <c r="Y163" s="46"/>
      <c r="Z163" s="46"/>
    </row>
    <row r="164" spans="2:26" ht="15.75" x14ac:dyDescent="0.25">
      <c r="B164" s="107" t="s">
        <v>50</v>
      </c>
      <c r="C164" s="52">
        <v>20</v>
      </c>
      <c r="D164" s="52">
        <v>35</v>
      </c>
      <c r="E164" s="52">
        <v>40</v>
      </c>
      <c r="F164" s="39" t="s">
        <v>50</v>
      </c>
      <c r="G164" s="53">
        <v>594</v>
      </c>
      <c r="H164" s="7">
        <v>0.02</v>
      </c>
      <c r="I164" s="52">
        <v>3.5000000000000003E-2</v>
      </c>
      <c r="J164" s="7">
        <v>0.04</v>
      </c>
      <c r="K164" s="7">
        <v>0.02</v>
      </c>
      <c r="L164" s="52">
        <v>3.5000000000000003E-2</v>
      </c>
      <c r="M164" s="7">
        <v>0.04</v>
      </c>
      <c r="N164" s="53">
        <f t="shared" si="45"/>
        <v>11.88</v>
      </c>
      <c r="O164" s="53">
        <f t="shared" si="46"/>
        <v>20.790000000000003</v>
      </c>
      <c r="P164" s="53">
        <f t="shared" si="47"/>
        <v>23.76</v>
      </c>
      <c r="Q164" s="53">
        <f>SUM(N164)</f>
        <v>11.88</v>
      </c>
      <c r="R164" s="53">
        <f>SUM(O164)</f>
        <v>20.790000000000003</v>
      </c>
      <c r="S164" s="53">
        <f>SUM(P164)</f>
        <v>23.76</v>
      </c>
      <c r="T164" s="52">
        <f>Q164+Q164*50%</f>
        <v>17.82</v>
      </c>
      <c r="U164" s="53">
        <f>R164+R164*50%</f>
        <v>31.185000000000002</v>
      </c>
      <c r="V164" s="110">
        <f>S164+S164*50%</f>
        <v>35.64</v>
      </c>
      <c r="W164" s="3"/>
      <c r="X164" s="46"/>
      <c r="Y164" s="46"/>
      <c r="Z164" s="46"/>
    </row>
    <row r="165" spans="2:26" ht="15.75" x14ac:dyDescent="0.25">
      <c r="B165" s="29"/>
      <c r="C165" s="8"/>
      <c r="D165" s="8"/>
      <c r="E165" s="8"/>
      <c r="F165" s="8"/>
      <c r="G165" s="53"/>
      <c r="H165" s="8"/>
      <c r="I165" s="8"/>
      <c r="J165" s="8"/>
      <c r="K165" s="8"/>
      <c r="L165" s="8"/>
      <c r="M165" s="8"/>
      <c r="N165" s="53"/>
      <c r="O165" s="53"/>
      <c r="P165" s="53"/>
      <c r="Q165" s="33">
        <f>SUM(Q147:Q164)</f>
        <v>290.02659999999997</v>
      </c>
      <c r="R165" s="33">
        <f t="shared" ref="R165:V165" si="49">SUM(R147:R164)</f>
        <v>377.08659999999992</v>
      </c>
      <c r="S165" s="33">
        <f t="shared" si="49"/>
        <v>485.52359999999999</v>
      </c>
      <c r="T165" s="33">
        <f t="shared" si="49"/>
        <v>435.03990000000005</v>
      </c>
      <c r="U165" s="33">
        <f t="shared" si="49"/>
        <v>565.62989999999991</v>
      </c>
      <c r="V165" s="109">
        <f t="shared" si="49"/>
        <v>728.2854000000001</v>
      </c>
      <c r="W165" s="3"/>
      <c r="X165" s="46"/>
      <c r="Y165" s="46"/>
      <c r="Z165" s="46"/>
    </row>
    <row r="166" spans="2:26" ht="15.75" x14ac:dyDescent="0.25">
      <c r="B166" s="117" t="s">
        <v>87</v>
      </c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138"/>
      <c r="W166" s="3"/>
      <c r="X166" s="46"/>
      <c r="Y166" s="46"/>
      <c r="Z166" s="46"/>
    </row>
    <row r="167" spans="2:26" ht="15.75" x14ac:dyDescent="0.25">
      <c r="B167" s="62" t="s">
        <v>137</v>
      </c>
      <c r="C167" s="61">
        <v>60</v>
      </c>
      <c r="D167" s="61">
        <v>100</v>
      </c>
      <c r="E167" s="61">
        <v>100</v>
      </c>
      <c r="F167" s="8" t="s">
        <v>138</v>
      </c>
      <c r="G167" s="53">
        <v>132</v>
      </c>
      <c r="H167" s="7">
        <v>5.8999999999999997E-2</v>
      </c>
      <c r="I167" s="53">
        <v>9.9000000000000005E-2</v>
      </c>
      <c r="J167" s="7">
        <v>9.9000000000000005E-2</v>
      </c>
      <c r="K167" s="7">
        <v>4.7E-2</v>
      </c>
      <c r="L167" s="7">
        <v>7.9000000000000001E-2</v>
      </c>
      <c r="M167" s="7">
        <v>7.9000000000000001E-2</v>
      </c>
      <c r="N167" s="53">
        <f t="shared" ref="N167:N182" si="50">H167*G167</f>
        <v>7.7879999999999994</v>
      </c>
      <c r="O167" s="53">
        <f t="shared" ref="O167:O182" si="51">I167*G167</f>
        <v>13.068000000000001</v>
      </c>
      <c r="P167" s="53">
        <f t="shared" ref="P167:P182" si="52">J167*G167</f>
        <v>13.068000000000001</v>
      </c>
      <c r="Q167" s="60">
        <f>SUM(N167:N171)</f>
        <v>12.633999999999999</v>
      </c>
      <c r="R167" s="60">
        <f>SUM(O167:O171)</f>
        <v>20.6</v>
      </c>
      <c r="S167" s="60">
        <f>SUM(P167:P171)</f>
        <v>20.6</v>
      </c>
      <c r="T167" s="60">
        <f>Q167+Q167*50%</f>
        <v>18.950999999999997</v>
      </c>
      <c r="U167" s="60">
        <f>R167+R167*50%</f>
        <v>30.900000000000002</v>
      </c>
      <c r="V167" s="105">
        <f>S167+S167*50%</f>
        <v>30.900000000000002</v>
      </c>
      <c r="W167" s="3"/>
      <c r="X167" s="46"/>
      <c r="Y167" s="46"/>
      <c r="Z167" s="46"/>
    </row>
    <row r="168" spans="2:26" ht="15.75" x14ac:dyDescent="0.25">
      <c r="B168" s="62"/>
      <c r="C168" s="61"/>
      <c r="D168" s="61"/>
      <c r="E168" s="61"/>
      <c r="F168" s="8" t="s">
        <v>22</v>
      </c>
      <c r="G168" s="53">
        <v>177</v>
      </c>
      <c r="H168" s="52">
        <v>8.0000000000000002E-3</v>
      </c>
      <c r="I168" s="52">
        <v>1.2999999999999999E-2</v>
      </c>
      <c r="J168" s="52">
        <v>1.2999999999999999E-2</v>
      </c>
      <c r="K168" s="52">
        <v>0.06</v>
      </c>
      <c r="L168" s="52">
        <v>0.01</v>
      </c>
      <c r="M168" s="52">
        <v>0.01</v>
      </c>
      <c r="N168" s="53">
        <f t="shared" si="50"/>
        <v>1.4159999999999999</v>
      </c>
      <c r="O168" s="53">
        <f t="shared" si="51"/>
        <v>2.3009999999999997</v>
      </c>
      <c r="P168" s="53">
        <f t="shared" si="52"/>
        <v>2.3009999999999997</v>
      </c>
      <c r="Q168" s="61"/>
      <c r="R168" s="61"/>
      <c r="S168" s="61"/>
      <c r="T168" s="60"/>
      <c r="U168" s="60"/>
      <c r="V168" s="105"/>
      <c r="W168" s="3"/>
      <c r="X168" s="46"/>
      <c r="Y168" s="46"/>
      <c r="Z168" s="46"/>
    </row>
    <row r="169" spans="2:26" ht="15.75" x14ac:dyDescent="0.25">
      <c r="B169" s="62"/>
      <c r="C169" s="61"/>
      <c r="D169" s="61"/>
      <c r="E169" s="61"/>
      <c r="F169" s="8" t="s">
        <v>24</v>
      </c>
      <c r="G169" s="53">
        <v>683</v>
      </c>
      <c r="H169" s="52">
        <v>3.0000000000000001E-3</v>
      </c>
      <c r="I169" s="52">
        <v>5.0000000000000001E-3</v>
      </c>
      <c r="J169" s="52">
        <v>5.0000000000000001E-3</v>
      </c>
      <c r="K169" s="52">
        <v>3.0000000000000001E-3</v>
      </c>
      <c r="L169" s="52">
        <v>5.0000000000000001E-3</v>
      </c>
      <c r="M169" s="52">
        <v>5.0000000000000001E-3</v>
      </c>
      <c r="N169" s="53">
        <f t="shared" si="50"/>
        <v>2.0489999999999999</v>
      </c>
      <c r="O169" s="53">
        <f t="shared" si="51"/>
        <v>3.415</v>
      </c>
      <c r="P169" s="53">
        <f t="shared" si="52"/>
        <v>3.415</v>
      </c>
      <c r="Q169" s="61"/>
      <c r="R169" s="61"/>
      <c r="S169" s="61"/>
      <c r="T169" s="60"/>
      <c r="U169" s="60"/>
      <c r="V169" s="105"/>
      <c r="W169" s="3"/>
      <c r="X169" s="46"/>
      <c r="Y169" s="46"/>
      <c r="Z169" s="46"/>
    </row>
    <row r="170" spans="2:26" ht="15.75" x14ac:dyDescent="0.25">
      <c r="B170" s="62"/>
      <c r="C170" s="61"/>
      <c r="D170" s="61"/>
      <c r="E170" s="61"/>
      <c r="F170" s="8" t="s">
        <v>27</v>
      </c>
      <c r="G170" s="53">
        <v>76</v>
      </c>
      <c r="H170" s="52">
        <v>1E-3</v>
      </c>
      <c r="I170" s="52">
        <v>1E-3</v>
      </c>
      <c r="J170" s="52">
        <v>1E-3</v>
      </c>
      <c r="K170" s="52">
        <v>1E-3</v>
      </c>
      <c r="L170" s="52">
        <v>1E-3</v>
      </c>
      <c r="M170" s="52">
        <v>1E-3</v>
      </c>
      <c r="N170" s="53">
        <f t="shared" si="50"/>
        <v>7.5999999999999998E-2</v>
      </c>
      <c r="O170" s="53">
        <f t="shared" si="51"/>
        <v>7.5999999999999998E-2</v>
      </c>
      <c r="P170" s="53">
        <f t="shared" si="52"/>
        <v>7.5999999999999998E-2</v>
      </c>
      <c r="Q170" s="61"/>
      <c r="R170" s="61"/>
      <c r="S170" s="61"/>
      <c r="T170" s="60"/>
      <c r="U170" s="60"/>
      <c r="V170" s="105"/>
      <c r="W170" s="3"/>
      <c r="X170" s="46"/>
      <c r="Y170" s="46"/>
      <c r="Z170" s="46"/>
    </row>
    <row r="171" spans="2:26" ht="15.75" x14ac:dyDescent="0.25">
      <c r="B171" s="62"/>
      <c r="C171" s="61"/>
      <c r="D171" s="61"/>
      <c r="E171" s="61"/>
      <c r="F171" s="8" t="s">
        <v>35</v>
      </c>
      <c r="G171" s="53">
        <v>435</v>
      </c>
      <c r="H171" s="52">
        <v>3.0000000000000001E-3</v>
      </c>
      <c r="I171" s="52">
        <v>4.0000000000000001E-3</v>
      </c>
      <c r="J171" s="52">
        <v>4.0000000000000001E-3</v>
      </c>
      <c r="K171" s="52">
        <v>3.0000000000000001E-3</v>
      </c>
      <c r="L171" s="52">
        <v>4.0000000000000001E-3</v>
      </c>
      <c r="M171" s="52">
        <v>4.0000000000000001E-3</v>
      </c>
      <c r="N171" s="53">
        <f t="shared" si="50"/>
        <v>1.3049999999999999</v>
      </c>
      <c r="O171" s="53">
        <f t="shared" si="51"/>
        <v>1.74</v>
      </c>
      <c r="P171" s="53">
        <f t="shared" si="52"/>
        <v>1.74</v>
      </c>
      <c r="Q171" s="61"/>
      <c r="R171" s="61"/>
      <c r="S171" s="61"/>
      <c r="T171" s="60"/>
      <c r="U171" s="60"/>
      <c r="V171" s="105"/>
      <c r="W171" s="3"/>
      <c r="X171" s="46"/>
      <c r="Y171" s="46"/>
      <c r="Z171" s="46"/>
    </row>
    <row r="172" spans="2:26" ht="15.75" x14ac:dyDescent="0.25">
      <c r="B172" s="62" t="s">
        <v>139</v>
      </c>
      <c r="C172" s="61">
        <v>200</v>
      </c>
      <c r="D172" s="61">
        <v>250</v>
      </c>
      <c r="E172" s="61">
        <v>250</v>
      </c>
      <c r="F172" s="8" t="s">
        <v>140</v>
      </c>
      <c r="G172" s="53">
        <v>4650</v>
      </c>
      <c r="H172" s="7">
        <v>6.5000000000000002E-2</v>
      </c>
      <c r="I172" s="7">
        <v>8.1000000000000003E-2</v>
      </c>
      <c r="J172" s="7">
        <v>8.1000000000000003E-2</v>
      </c>
      <c r="K172" s="7">
        <v>3.7999999999999999E-2</v>
      </c>
      <c r="L172" s="7">
        <v>4.7E-2</v>
      </c>
      <c r="M172" s="7">
        <v>4.7E-2</v>
      </c>
      <c r="N172" s="53">
        <f t="shared" si="50"/>
        <v>302.25</v>
      </c>
      <c r="O172" s="53">
        <f t="shared" si="51"/>
        <v>376.65000000000003</v>
      </c>
      <c r="P172" s="53">
        <f t="shared" si="52"/>
        <v>376.65000000000003</v>
      </c>
      <c r="Q172" s="60">
        <f>SUM(N172:N176)</f>
        <v>315.77600000000007</v>
      </c>
      <c r="R172" s="60">
        <f>SUM(O172:O176)</f>
        <v>393.33200000000005</v>
      </c>
      <c r="S172" s="60">
        <f>SUM(P172:P176)</f>
        <v>393.33200000000005</v>
      </c>
      <c r="T172" s="61">
        <f>Q172+Q172*50%</f>
        <v>473.6640000000001</v>
      </c>
      <c r="U172" s="60">
        <f>R172+R172*50%</f>
        <v>589.99800000000005</v>
      </c>
      <c r="V172" s="105">
        <f>S172+S172*50%</f>
        <v>589.99800000000005</v>
      </c>
      <c r="W172" s="3"/>
      <c r="X172" s="46"/>
      <c r="Y172" s="46"/>
      <c r="Z172" s="46"/>
    </row>
    <row r="173" spans="2:26" ht="15.75" x14ac:dyDescent="0.25">
      <c r="B173" s="62"/>
      <c r="C173" s="61"/>
      <c r="D173" s="61"/>
      <c r="E173" s="61"/>
      <c r="F173" s="8" t="s">
        <v>141</v>
      </c>
      <c r="G173" s="53">
        <v>170</v>
      </c>
      <c r="H173" s="7">
        <v>5.0000000000000001E-3</v>
      </c>
      <c r="I173" s="7">
        <v>6.0000000000000001E-3</v>
      </c>
      <c r="J173" s="7">
        <v>6.0000000000000001E-3</v>
      </c>
      <c r="K173" s="7">
        <v>5.0000000000000001E-3</v>
      </c>
      <c r="L173" s="7">
        <v>6.0000000000000001E-3</v>
      </c>
      <c r="M173" s="7">
        <v>6.0000000000000001E-3</v>
      </c>
      <c r="N173" s="53">
        <f t="shared" si="50"/>
        <v>0.85</v>
      </c>
      <c r="O173" s="53">
        <f t="shared" si="51"/>
        <v>1.02</v>
      </c>
      <c r="P173" s="53">
        <f t="shared" si="52"/>
        <v>1.02</v>
      </c>
      <c r="Q173" s="60"/>
      <c r="R173" s="60"/>
      <c r="S173" s="60"/>
      <c r="T173" s="61"/>
      <c r="U173" s="60"/>
      <c r="V173" s="105"/>
      <c r="W173" s="3"/>
      <c r="X173" s="46"/>
      <c r="Y173" s="46"/>
      <c r="Z173" s="46"/>
    </row>
    <row r="174" spans="2:26" ht="15.75" x14ac:dyDescent="0.25">
      <c r="B174" s="62"/>
      <c r="C174" s="61"/>
      <c r="D174" s="61"/>
      <c r="E174" s="61"/>
      <c r="F174" s="8" t="s">
        <v>23</v>
      </c>
      <c r="G174" s="53">
        <v>133</v>
      </c>
      <c r="H174" s="52">
        <v>1.7000000000000001E-2</v>
      </c>
      <c r="I174" s="52">
        <v>2.1999999999999999E-2</v>
      </c>
      <c r="J174" s="52">
        <v>2.1999999999999999E-2</v>
      </c>
      <c r="K174" s="52">
        <v>1.4999999999999999E-2</v>
      </c>
      <c r="L174" s="52">
        <v>1.7999999999999999E-2</v>
      </c>
      <c r="M174" s="52">
        <v>1.7999999999999999E-2</v>
      </c>
      <c r="N174" s="53">
        <f t="shared" si="50"/>
        <v>2.2610000000000001</v>
      </c>
      <c r="O174" s="53">
        <f t="shared" si="51"/>
        <v>2.9259999999999997</v>
      </c>
      <c r="P174" s="53">
        <f t="shared" si="52"/>
        <v>2.9259999999999997</v>
      </c>
      <c r="Q174" s="61"/>
      <c r="R174" s="61"/>
      <c r="S174" s="61"/>
      <c r="T174" s="61"/>
      <c r="U174" s="60"/>
      <c r="V174" s="105"/>
      <c r="W174" s="3"/>
      <c r="X174" s="46"/>
      <c r="Y174" s="46"/>
      <c r="Z174" s="46"/>
    </row>
    <row r="175" spans="2:26" ht="15.75" x14ac:dyDescent="0.25">
      <c r="B175" s="62"/>
      <c r="C175" s="61"/>
      <c r="D175" s="61"/>
      <c r="E175" s="61"/>
      <c r="F175" s="8" t="s">
        <v>64</v>
      </c>
      <c r="G175" s="53">
        <v>211</v>
      </c>
      <c r="H175" s="52">
        <v>4.9000000000000002E-2</v>
      </c>
      <c r="I175" s="7">
        <v>0.06</v>
      </c>
      <c r="J175" s="7">
        <v>0.06</v>
      </c>
      <c r="K175" s="7">
        <v>3.5999999999999997E-2</v>
      </c>
      <c r="L175" s="7">
        <v>4.4999999999999998E-2</v>
      </c>
      <c r="M175" s="7">
        <v>4.4999999999999998E-2</v>
      </c>
      <c r="N175" s="53">
        <f t="shared" si="50"/>
        <v>10.339</v>
      </c>
      <c r="O175" s="53">
        <f t="shared" si="51"/>
        <v>12.66</v>
      </c>
      <c r="P175" s="53">
        <f t="shared" si="52"/>
        <v>12.66</v>
      </c>
      <c r="Q175" s="61"/>
      <c r="R175" s="61"/>
      <c r="S175" s="61"/>
      <c r="T175" s="61"/>
      <c r="U175" s="60"/>
      <c r="V175" s="105"/>
      <c r="W175" s="3"/>
      <c r="X175" s="46"/>
      <c r="Y175" s="46"/>
      <c r="Z175" s="46"/>
    </row>
    <row r="176" spans="2:26" ht="15.75" x14ac:dyDescent="0.25">
      <c r="B176" s="62"/>
      <c r="C176" s="61"/>
      <c r="D176" s="61"/>
      <c r="E176" s="61"/>
      <c r="F176" s="8" t="s">
        <v>27</v>
      </c>
      <c r="G176" s="53">
        <v>76</v>
      </c>
      <c r="H176" s="52">
        <v>1E-3</v>
      </c>
      <c r="I176" s="52">
        <v>1E-3</v>
      </c>
      <c r="J176" s="52">
        <v>1E-3</v>
      </c>
      <c r="K176" s="52">
        <v>1E-3</v>
      </c>
      <c r="L176" s="52">
        <v>1E-3</v>
      </c>
      <c r="M176" s="52">
        <v>1E-3</v>
      </c>
      <c r="N176" s="53">
        <f t="shared" si="50"/>
        <v>7.5999999999999998E-2</v>
      </c>
      <c r="O176" s="53">
        <f t="shared" si="51"/>
        <v>7.5999999999999998E-2</v>
      </c>
      <c r="P176" s="53">
        <f t="shared" si="52"/>
        <v>7.5999999999999998E-2</v>
      </c>
      <c r="Q176" s="61"/>
      <c r="R176" s="61"/>
      <c r="S176" s="61"/>
      <c r="T176" s="61"/>
      <c r="U176" s="60"/>
      <c r="V176" s="105"/>
      <c r="W176" s="3"/>
      <c r="X176" s="46"/>
      <c r="Y176" s="46"/>
      <c r="Z176" s="46"/>
    </row>
    <row r="177" spans="2:26" ht="15.75" x14ac:dyDescent="0.25">
      <c r="B177" s="54" t="s">
        <v>82</v>
      </c>
      <c r="C177" s="52">
        <v>20</v>
      </c>
      <c r="D177" s="52">
        <v>20</v>
      </c>
      <c r="E177" s="52">
        <v>20</v>
      </c>
      <c r="F177" s="34" t="s">
        <v>82</v>
      </c>
      <c r="G177" s="53">
        <v>5068</v>
      </c>
      <c r="H177" s="7">
        <v>0.02</v>
      </c>
      <c r="I177" s="7">
        <v>0.02</v>
      </c>
      <c r="J177" s="7">
        <v>0.02</v>
      </c>
      <c r="K177" s="7">
        <v>0.02</v>
      </c>
      <c r="L177" s="7">
        <v>0.02</v>
      </c>
      <c r="M177" s="7">
        <v>0.02</v>
      </c>
      <c r="N177" s="53">
        <f>H177*G177</f>
        <v>101.36</v>
      </c>
      <c r="O177" s="53">
        <f>I177*G177</f>
        <v>101.36</v>
      </c>
      <c r="P177" s="53">
        <f>J177*G177</f>
        <v>101.36</v>
      </c>
      <c r="Q177" s="53">
        <f>SUM(N177)</f>
        <v>101.36</v>
      </c>
      <c r="R177" s="53">
        <f>SUM(O177)</f>
        <v>101.36</v>
      </c>
      <c r="S177" s="53">
        <f>SUM(P177)</f>
        <v>101.36</v>
      </c>
      <c r="T177" s="53">
        <f t="shared" ref="T177:V178" si="53">Q177+Q177*50%</f>
        <v>152.04</v>
      </c>
      <c r="U177" s="53">
        <f t="shared" si="53"/>
        <v>152.04</v>
      </c>
      <c r="V177" s="110">
        <f t="shared" si="53"/>
        <v>152.04</v>
      </c>
      <c r="W177" s="3"/>
      <c r="X177" s="46"/>
      <c r="Y177" s="46"/>
      <c r="Z177" s="46"/>
    </row>
    <row r="178" spans="2:26" ht="15.75" x14ac:dyDescent="0.25">
      <c r="B178" s="62" t="s">
        <v>164</v>
      </c>
      <c r="C178" s="61">
        <v>200</v>
      </c>
      <c r="D178" s="61">
        <v>200</v>
      </c>
      <c r="E178" s="61">
        <v>200</v>
      </c>
      <c r="F178" s="37" t="s">
        <v>69</v>
      </c>
      <c r="G178" s="53">
        <v>800</v>
      </c>
      <c r="H178" s="52">
        <v>5.1999999999999998E-2</v>
      </c>
      <c r="I178" s="52">
        <v>5.1999999999999998E-2</v>
      </c>
      <c r="J178" s="52">
        <v>5.1999999999999998E-2</v>
      </c>
      <c r="K178" s="52">
        <v>4.4999999999999998E-2</v>
      </c>
      <c r="L178" s="52">
        <v>4.4999999999999998E-2</v>
      </c>
      <c r="M178" s="52">
        <v>4.4999999999999998E-2</v>
      </c>
      <c r="N178" s="53">
        <f t="shared" ref="N178:N181" si="54">H178*G178</f>
        <v>41.6</v>
      </c>
      <c r="O178" s="53">
        <f t="shared" ref="O178:O181" si="55">I178*G178</f>
        <v>41.6</v>
      </c>
      <c r="P178" s="53">
        <f t="shared" ref="P178:P181" si="56">J178*G178</f>
        <v>41.6</v>
      </c>
      <c r="Q178" s="60">
        <f>SUM(N178:N181)</f>
        <v>76.14</v>
      </c>
      <c r="R178" s="60">
        <f>SUM(O178:O181)</f>
        <v>76.14</v>
      </c>
      <c r="S178" s="60">
        <f>SUM(P178:P181)</f>
        <v>76.14</v>
      </c>
      <c r="T178" s="60">
        <f t="shared" si="53"/>
        <v>114.21000000000001</v>
      </c>
      <c r="U178" s="60">
        <f t="shared" si="53"/>
        <v>114.21000000000001</v>
      </c>
      <c r="V178" s="105">
        <f t="shared" si="53"/>
        <v>114.21000000000001</v>
      </c>
      <c r="W178" s="3"/>
      <c r="X178" s="46"/>
      <c r="Y178" s="46"/>
      <c r="Z178" s="46"/>
    </row>
    <row r="179" spans="2:26" ht="15.75" x14ac:dyDescent="0.25">
      <c r="B179" s="62"/>
      <c r="C179" s="61"/>
      <c r="D179" s="61"/>
      <c r="E179" s="61"/>
      <c r="F179" s="8" t="s">
        <v>35</v>
      </c>
      <c r="G179" s="53">
        <v>435</v>
      </c>
      <c r="H179" s="7">
        <v>2.4E-2</v>
      </c>
      <c r="I179" s="7">
        <v>2.4E-2</v>
      </c>
      <c r="J179" s="7">
        <v>2.4E-2</v>
      </c>
      <c r="K179" s="7">
        <v>2.4E-2</v>
      </c>
      <c r="L179" s="7">
        <v>2.4E-2</v>
      </c>
      <c r="M179" s="7">
        <v>2.4E-2</v>
      </c>
      <c r="N179" s="53">
        <f t="shared" si="54"/>
        <v>10.44</v>
      </c>
      <c r="O179" s="53">
        <f t="shared" si="55"/>
        <v>10.44</v>
      </c>
      <c r="P179" s="53">
        <f t="shared" si="56"/>
        <v>10.44</v>
      </c>
      <c r="Q179" s="61"/>
      <c r="R179" s="61"/>
      <c r="S179" s="61"/>
      <c r="T179" s="61"/>
      <c r="U179" s="61"/>
      <c r="V179" s="106"/>
      <c r="W179" s="3"/>
      <c r="X179" s="46"/>
      <c r="Y179" s="46"/>
      <c r="Z179" s="46"/>
    </row>
    <row r="180" spans="2:26" ht="15.75" x14ac:dyDescent="0.25">
      <c r="B180" s="62"/>
      <c r="C180" s="61"/>
      <c r="D180" s="61"/>
      <c r="E180" s="61"/>
      <c r="F180" s="8" t="s">
        <v>70</v>
      </c>
      <c r="G180" s="53">
        <v>1000</v>
      </c>
      <c r="H180" s="52">
        <v>1E-4</v>
      </c>
      <c r="I180" s="52">
        <v>1E-4</v>
      </c>
      <c r="J180" s="52">
        <v>1E-4</v>
      </c>
      <c r="K180" s="52">
        <v>1E-4</v>
      </c>
      <c r="L180" s="52">
        <v>1E-4</v>
      </c>
      <c r="M180" s="52">
        <v>1E-4</v>
      </c>
      <c r="N180" s="53">
        <f t="shared" si="54"/>
        <v>0.1</v>
      </c>
      <c r="O180" s="53">
        <f t="shared" si="55"/>
        <v>0.1</v>
      </c>
      <c r="P180" s="53">
        <f t="shared" si="56"/>
        <v>0.1</v>
      </c>
      <c r="Q180" s="61"/>
      <c r="R180" s="61"/>
      <c r="S180" s="61"/>
      <c r="T180" s="61"/>
      <c r="U180" s="61"/>
      <c r="V180" s="106"/>
      <c r="W180" s="3"/>
      <c r="X180" s="46"/>
      <c r="Y180" s="46"/>
      <c r="Z180" s="46"/>
    </row>
    <row r="181" spans="2:26" ht="15.75" x14ac:dyDescent="0.25">
      <c r="B181" s="62"/>
      <c r="C181" s="61"/>
      <c r="D181" s="61"/>
      <c r="E181" s="61"/>
      <c r="F181" s="8" t="s">
        <v>67</v>
      </c>
      <c r="G181" s="53">
        <v>1500</v>
      </c>
      <c r="H181" s="52">
        <v>1.6E-2</v>
      </c>
      <c r="I181" s="52">
        <v>1.6E-2</v>
      </c>
      <c r="J181" s="52">
        <v>1.6E-2</v>
      </c>
      <c r="K181" s="52">
        <v>1.6E-2</v>
      </c>
      <c r="L181" s="52">
        <v>1.6E-2</v>
      </c>
      <c r="M181" s="52">
        <v>1.6E-2</v>
      </c>
      <c r="N181" s="53">
        <f t="shared" si="54"/>
        <v>24</v>
      </c>
      <c r="O181" s="53">
        <f t="shared" si="55"/>
        <v>24</v>
      </c>
      <c r="P181" s="53">
        <f t="shared" si="56"/>
        <v>24</v>
      </c>
      <c r="Q181" s="61"/>
      <c r="R181" s="61"/>
      <c r="S181" s="61"/>
      <c r="T181" s="61"/>
      <c r="U181" s="61"/>
      <c r="V181" s="106"/>
      <c r="W181" s="3"/>
      <c r="X181" s="46"/>
      <c r="Y181" s="46"/>
      <c r="Z181" s="46"/>
    </row>
    <row r="182" spans="2:26" ht="15.75" x14ac:dyDescent="0.25">
      <c r="B182" s="107" t="s">
        <v>50</v>
      </c>
      <c r="C182" s="52">
        <v>20</v>
      </c>
      <c r="D182" s="52">
        <v>35</v>
      </c>
      <c r="E182" s="52">
        <v>40</v>
      </c>
      <c r="F182" s="34" t="s">
        <v>37</v>
      </c>
      <c r="G182" s="53">
        <v>594</v>
      </c>
      <c r="H182" s="7">
        <v>0.02</v>
      </c>
      <c r="I182" s="52">
        <v>3.5000000000000003E-2</v>
      </c>
      <c r="J182" s="7">
        <v>0.04</v>
      </c>
      <c r="K182" s="7">
        <v>0.02</v>
      </c>
      <c r="L182" s="52">
        <v>3.5000000000000003E-2</v>
      </c>
      <c r="M182" s="7">
        <v>0.04</v>
      </c>
      <c r="N182" s="53">
        <f t="shared" si="50"/>
        <v>11.88</v>
      </c>
      <c r="O182" s="53">
        <f t="shared" si="51"/>
        <v>20.790000000000003</v>
      </c>
      <c r="P182" s="53">
        <f t="shared" si="52"/>
        <v>23.76</v>
      </c>
      <c r="Q182" s="53">
        <f>SUM(N182)</f>
        <v>11.88</v>
      </c>
      <c r="R182" s="53">
        <f>SUM(O182)</f>
        <v>20.790000000000003</v>
      </c>
      <c r="S182" s="53">
        <f>SUM(P182)</f>
        <v>23.76</v>
      </c>
      <c r="T182" s="53">
        <f>Q182+Q182*50%</f>
        <v>17.82</v>
      </c>
      <c r="U182" s="53">
        <f>R182+R182*50%</f>
        <v>31.185000000000002</v>
      </c>
      <c r="V182" s="110">
        <f>S182+S182*50%</f>
        <v>35.64</v>
      </c>
      <c r="W182" s="3"/>
      <c r="X182" s="46"/>
      <c r="Y182" s="46"/>
      <c r="Z182" s="46"/>
    </row>
    <row r="183" spans="2:26" ht="15.75" x14ac:dyDescent="0.25">
      <c r="B183" s="29"/>
      <c r="C183" s="8"/>
      <c r="D183" s="8"/>
      <c r="E183" s="8"/>
      <c r="F183" s="8"/>
      <c r="G183" s="53"/>
      <c r="H183" s="8"/>
      <c r="I183" s="8"/>
      <c r="J183" s="8"/>
      <c r="K183" s="8"/>
      <c r="L183" s="8"/>
      <c r="M183" s="8"/>
      <c r="N183" s="53"/>
      <c r="O183" s="53"/>
      <c r="P183" s="53"/>
      <c r="Q183" s="33">
        <f t="shared" ref="Q183:V183" si="57">SUM(Q167:Q182)</f>
        <v>517.79000000000008</v>
      </c>
      <c r="R183" s="33">
        <f t="shared" si="57"/>
        <v>612.22199999999998</v>
      </c>
      <c r="S183" s="33">
        <f t="shared" si="57"/>
        <v>615.19200000000001</v>
      </c>
      <c r="T183" s="33">
        <f t="shared" si="57"/>
        <v>776.68500000000017</v>
      </c>
      <c r="U183" s="33">
        <f t="shared" si="57"/>
        <v>918.33300000000008</v>
      </c>
      <c r="V183" s="109">
        <f t="shared" si="57"/>
        <v>922.78800000000001</v>
      </c>
      <c r="W183" s="3"/>
      <c r="X183" s="46"/>
      <c r="Y183" s="46"/>
      <c r="Z183" s="46"/>
    </row>
    <row r="184" spans="2:26" ht="15.75" x14ac:dyDescent="0.25">
      <c r="B184" s="117" t="s">
        <v>142</v>
      </c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138"/>
      <c r="W184" s="3"/>
      <c r="X184" s="46"/>
      <c r="Y184" s="46"/>
      <c r="Z184" s="46"/>
    </row>
    <row r="185" spans="2:26" ht="31.5" customHeight="1" x14ac:dyDescent="0.25">
      <c r="B185" s="62" t="s">
        <v>145</v>
      </c>
      <c r="C185" s="61" t="s">
        <v>111</v>
      </c>
      <c r="D185" s="61" t="s">
        <v>112</v>
      </c>
      <c r="E185" s="61" t="s">
        <v>113</v>
      </c>
      <c r="F185" s="5" t="s">
        <v>101</v>
      </c>
      <c r="G185" s="53">
        <v>2850</v>
      </c>
      <c r="H185" s="52">
        <v>0.05</v>
      </c>
      <c r="I185" s="7">
        <v>7.5999999999999998E-2</v>
      </c>
      <c r="J185" s="7">
        <v>0.10100000000000001</v>
      </c>
      <c r="K185" s="7">
        <v>3.6999999999999998E-2</v>
      </c>
      <c r="L185" s="7">
        <v>5.6000000000000001E-2</v>
      </c>
      <c r="M185" s="7">
        <v>7.3999999999999996E-2</v>
      </c>
      <c r="N185" s="53">
        <f>H185*G185</f>
        <v>142.5</v>
      </c>
      <c r="O185" s="53">
        <f>I185*G185</f>
        <v>216.6</v>
      </c>
      <c r="P185" s="53">
        <f>J185*G185</f>
        <v>287.85000000000002</v>
      </c>
      <c r="Q185" s="60">
        <f>SUM(N185:N192)</f>
        <v>174.68260000000001</v>
      </c>
      <c r="R185" s="60">
        <f>SUM(O185:O192)</f>
        <v>259.35659999999996</v>
      </c>
      <c r="S185" s="60">
        <f>SUM(P185:P192)</f>
        <v>339.41060000000004</v>
      </c>
      <c r="T185" s="60">
        <f>Q185+Q185*50%</f>
        <v>262.02390000000003</v>
      </c>
      <c r="U185" s="60">
        <f>R185+R185*50%</f>
        <v>389.03489999999994</v>
      </c>
      <c r="V185" s="105">
        <f>S185+S185*50%</f>
        <v>509.11590000000007</v>
      </c>
      <c r="W185" s="3"/>
      <c r="X185" s="46"/>
      <c r="Y185" s="46"/>
      <c r="Z185" s="46"/>
    </row>
    <row r="186" spans="2:26" ht="31.5" x14ac:dyDescent="0.25">
      <c r="B186" s="62"/>
      <c r="C186" s="61"/>
      <c r="D186" s="61"/>
      <c r="E186" s="61"/>
      <c r="F186" s="31" t="s">
        <v>114</v>
      </c>
      <c r="G186" s="53">
        <v>214</v>
      </c>
      <c r="H186" s="52">
        <v>8.9999999999999993E-3</v>
      </c>
      <c r="I186" s="52">
        <v>1.4E-2</v>
      </c>
      <c r="J186" s="52">
        <v>1.7999999999999999E-2</v>
      </c>
      <c r="K186" s="52">
        <v>8.9999999999999993E-3</v>
      </c>
      <c r="L186" s="52">
        <v>1.4E-2</v>
      </c>
      <c r="M186" s="52">
        <v>1.7999999999999999E-2</v>
      </c>
      <c r="N186" s="53">
        <f>H186*G186</f>
        <v>1.9259999999999999</v>
      </c>
      <c r="O186" s="53">
        <f>I186*G186</f>
        <v>2.996</v>
      </c>
      <c r="P186" s="53">
        <f>J186*G186</f>
        <v>3.8519999999999999</v>
      </c>
      <c r="Q186" s="61"/>
      <c r="R186" s="61"/>
      <c r="S186" s="61"/>
      <c r="T186" s="60"/>
      <c r="U186" s="60"/>
      <c r="V186" s="105"/>
      <c r="W186" s="3"/>
      <c r="X186" s="46"/>
      <c r="Y186" s="46"/>
      <c r="Z186" s="46"/>
    </row>
    <row r="187" spans="2:26" ht="15.75" x14ac:dyDescent="0.25">
      <c r="B187" s="62"/>
      <c r="C187" s="61"/>
      <c r="D187" s="61"/>
      <c r="E187" s="61"/>
      <c r="F187" s="8" t="s">
        <v>23</v>
      </c>
      <c r="G187" s="53">
        <v>133</v>
      </c>
      <c r="H187" s="52">
        <v>2.1000000000000001E-2</v>
      </c>
      <c r="I187" s="52">
        <v>3.2000000000000001E-2</v>
      </c>
      <c r="J187" s="7">
        <v>4.2000000000000003E-2</v>
      </c>
      <c r="K187" s="7">
        <v>1.7999999999999999E-2</v>
      </c>
      <c r="L187" s="7">
        <v>2.7E-2</v>
      </c>
      <c r="M187" s="7">
        <v>3.5999999999999997E-2</v>
      </c>
      <c r="N187" s="53">
        <f t="shared" ref="N187:N194" si="58">H187*G187</f>
        <v>2.7930000000000001</v>
      </c>
      <c r="O187" s="53">
        <f t="shared" ref="O187:O194" si="59">I187*G187</f>
        <v>4.2560000000000002</v>
      </c>
      <c r="P187" s="53">
        <f t="shared" ref="P187:P194" si="60">J187*G187</f>
        <v>5.5860000000000003</v>
      </c>
      <c r="Q187" s="61"/>
      <c r="R187" s="61"/>
      <c r="S187" s="61"/>
      <c r="T187" s="60"/>
      <c r="U187" s="60"/>
      <c r="V187" s="105"/>
      <c r="W187" s="3"/>
      <c r="X187" s="46"/>
      <c r="Y187" s="46"/>
      <c r="Z187" s="46"/>
    </row>
    <row r="188" spans="2:26" ht="15.75" x14ac:dyDescent="0.25">
      <c r="B188" s="62"/>
      <c r="C188" s="61"/>
      <c r="D188" s="61"/>
      <c r="E188" s="61"/>
      <c r="F188" s="8" t="s">
        <v>36</v>
      </c>
      <c r="G188" s="53">
        <v>405</v>
      </c>
      <c r="H188" s="7">
        <v>1.2E-2</v>
      </c>
      <c r="I188" s="7">
        <v>1.7000000000000001E-2</v>
      </c>
      <c r="J188" s="7">
        <v>2.4E-2</v>
      </c>
      <c r="K188" s="7">
        <v>1.2E-2</v>
      </c>
      <c r="L188" s="7">
        <v>1.7000000000000001E-2</v>
      </c>
      <c r="M188" s="7">
        <v>2.4E-2</v>
      </c>
      <c r="N188" s="53">
        <f t="shared" si="58"/>
        <v>4.8600000000000003</v>
      </c>
      <c r="O188" s="53">
        <f t="shared" si="59"/>
        <v>6.8850000000000007</v>
      </c>
      <c r="P188" s="53">
        <f t="shared" si="60"/>
        <v>9.7200000000000006</v>
      </c>
      <c r="Q188" s="61"/>
      <c r="R188" s="61"/>
      <c r="S188" s="61"/>
      <c r="T188" s="60"/>
      <c r="U188" s="60"/>
      <c r="V188" s="105"/>
      <c r="W188" s="3"/>
      <c r="X188" s="46"/>
      <c r="Y188" s="46"/>
      <c r="Z188" s="46"/>
    </row>
    <row r="189" spans="2:26" ht="15.75" x14ac:dyDescent="0.25">
      <c r="B189" s="62"/>
      <c r="C189" s="61"/>
      <c r="D189" s="61"/>
      <c r="E189" s="61"/>
      <c r="F189" s="8" t="s">
        <v>115</v>
      </c>
      <c r="G189" s="53">
        <v>1550</v>
      </c>
      <c r="H189" s="52">
        <v>5.0000000000000001E-3</v>
      </c>
      <c r="I189" s="52">
        <v>8.0000000000000002E-3</v>
      </c>
      <c r="J189" s="7">
        <v>0.01</v>
      </c>
      <c r="K189" s="52">
        <v>5.0000000000000001E-3</v>
      </c>
      <c r="L189" s="52">
        <v>8.0000000000000002E-3</v>
      </c>
      <c r="M189" s="7">
        <v>0.01</v>
      </c>
      <c r="N189" s="53">
        <f t="shared" si="58"/>
        <v>7.75</v>
      </c>
      <c r="O189" s="53">
        <f t="shared" si="59"/>
        <v>12.4</v>
      </c>
      <c r="P189" s="53">
        <f t="shared" si="60"/>
        <v>15.5</v>
      </c>
      <c r="Q189" s="61"/>
      <c r="R189" s="61"/>
      <c r="S189" s="61"/>
      <c r="T189" s="60"/>
      <c r="U189" s="60"/>
      <c r="V189" s="105"/>
      <c r="W189" s="3"/>
      <c r="X189" s="46"/>
      <c r="Y189" s="46"/>
      <c r="Z189" s="46"/>
    </row>
    <row r="190" spans="2:26" ht="15.75" x14ac:dyDescent="0.25">
      <c r="B190" s="62"/>
      <c r="C190" s="61"/>
      <c r="D190" s="61"/>
      <c r="E190" s="61"/>
      <c r="F190" s="8" t="s">
        <v>93</v>
      </c>
      <c r="G190" s="53">
        <v>683</v>
      </c>
      <c r="H190" s="52">
        <v>3.0000000000000001E-3</v>
      </c>
      <c r="I190" s="52">
        <v>5.0000000000000001E-3</v>
      </c>
      <c r="J190" s="52">
        <v>6.0000000000000001E-3</v>
      </c>
      <c r="K190" s="52">
        <v>3.0000000000000001E-3</v>
      </c>
      <c r="L190" s="52">
        <v>5.0000000000000001E-3</v>
      </c>
      <c r="M190" s="52">
        <v>6.0000000000000001E-3</v>
      </c>
      <c r="N190" s="53">
        <f t="shared" si="58"/>
        <v>2.0489999999999999</v>
      </c>
      <c r="O190" s="53">
        <f t="shared" si="59"/>
        <v>3.415</v>
      </c>
      <c r="P190" s="53">
        <f t="shared" si="60"/>
        <v>4.0979999999999999</v>
      </c>
      <c r="Q190" s="61"/>
      <c r="R190" s="61"/>
      <c r="S190" s="61"/>
      <c r="T190" s="60"/>
      <c r="U190" s="60"/>
      <c r="V190" s="105"/>
      <c r="W190" s="3"/>
      <c r="X190" s="46"/>
      <c r="Y190" s="46"/>
      <c r="Z190" s="46"/>
    </row>
    <row r="191" spans="2:26" ht="15.75" x14ac:dyDescent="0.25">
      <c r="B191" s="62"/>
      <c r="C191" s="61"/>
      <c r="D191" s="61"/>
      <c r="E191" s="61"/>
      <c r="F191" s="8" t="s">
        <v>27</v>
      </c>
      <c r="G191" s="53">
        <v>76</v>
      </c>
      <c r="H191" s="52">
        <v>1E-3</v>
      </c>
      <c r="I191" s="52">
        <v>1E-3</v>
      </c>
      <c r="J191" s="52">
        <v>1E-3</v>
      </c>
      <c r="K191" s="52">
        <v>1E-3</v>
      </c>
      <c r="L191" s="52">
        <v>1E-3</v>
      </c>
      <c r="M191" s="52">
        <v>1E-3</v>
      </c>
      <c r="N191" s="53">
        <f t="shared" si="58"/>
        <v>7.5999999999999998E-2</v>
      </c>
      <c r="O191" s="53">
        <f t="shared" si="59"/>
        <v>7.5999999999999998E-2</v>
      </c>
      <c r="P191" s="53">
        <f t="shared" si="60"/>
        <v>7.5999999999999998E-2</v>
      </c>
      <c r="Q191" s="61"/>
      <c r="R191" s="61"/>
      <c r="S191" s="61"/>
      <c r="T191" s="60"/>
      <c r="U191" s="60"/>
      <c r="V191" s="105"/>
      <c r="W191" s="3"/>
      <c r="X191" s="46"/>
      <c r="Y191" s="46"/>
      <c r="Z191" s="46"/>
    </row>
    <row r="192" spans="2:26" ht="15.75" x14ac:dyDescent="0.25">
      <c r="B192" s="62"/>
      <c r="C192" s="61"/>
      <c r="D192" s="61"/>
      <c r="E192" s="61"/>
      <c r="F192" s="8" t="s">
        <v>79</v>
      </c>
      <c r="G192" s="35">
        <v>636.42999999999995</v>
      </c>
      <c r="H192" s="35">
        <v>0.02</v>
      </c>
      <c r="I192" s="35">
        <v>0.02</v>
      </c>
      <c r="J192" s="35">
        <v>0.02</v>
      </c>
      <c r="K192" s="35">
        <v>0.02</v>
      </c>
      <c r="L192" s="35">
        <v>0.02</v>
      </c>
      <c r="M192" s="35">
        <v>0.02</v>
      </c>
      <c r="N192" s="53">
        <f t="shared" si="58"/>
        <v>12.7286</v>
      </c>
      <c r="O192" s="53">
        <f t="shared" si="59"/>
        <v>12.7286</v>
      </c>
      <c r="P192" s="53">
        <f t="shared" si="60"/>
        <v>12.7286</v>
      </c>
      <c r="Q192" s="61"/>
      <c r="R192" s="61"/>
      <c r="S192" s="61"/>
      <c r="T192" s="60"/>
      <c r="U192" s="60"/>
      <c r="V192" s="105"/>
      <c r="W192" s="3"/>
      <c r="X192" s="46"/>
      <c r="Y192" s="46"/>
      <c r="Z192" s="46"/>
    </row>
    <row r="193" spans="2:26" ht="15.75" x14ac:dyDescent="0.25">
      <c r="B193" s="62" t="s">
        <v>80</v>
      </c>
      <c r="C193" s="61">
        <v>100</v>
      </c>
      <c r="D193" s="61">
        <v>130</v>
      </c>
      <c r="E193" s="61">
        <v>150</v>
      </c>
      <c r="F193" s="37" t="s">
        <v>81</v>
      </c>
      <c r="G193" s="53">
        <v>396</v>
      </c>
      <c r="H193" s="7">
        <v>3.5000000000000003E-2</v>
      </c>
      <c r="I193" s="7">
        <v>4.5999999999999999E-2</v>
      </c>
      <c r="J193" s="7">
        <v>5.2999999999999999E-2</v>
      </c>
      <c r="K193" s="7">
        <v>3.5000000000000003E-2</v>
      </c>
      <c r="L193" s="7">
        <v>4.5999999999999999E-2</v>
      </c>
      <c r="M193" s="7">
        <v>5.2999999999999999E-2</v>
      </c>
      <c r="N193" s="53">
        <f t="shared" si="58"/>
        <v>13.860000000000001</v>
      </c>
      <c r="O193" s="53">
        <f t="shared" si="59"/>
        <v>18.216000000000001</v>
      </c>
      <c r="P193" s="53">
        <f t="shared" si="60"/>
        <v>20.988</v>
      </c>
      <c r="Q193" s="60">
        <f>SUM(N193:N195)</f>
        <v>44.268000000000001</v>
      </c>
      <c r="R193" s="60">
        <f>SUM(O193:O195)</f>
        <v>48.623999999999995</v>
      </c>
      <c r="S193" s="60">
        <f>SUM(P193:P195)</f>
        <v>51.396000000000001</v>
      </c>
      <c r="T193" s="60">
        <f>Q193+Q193*50%</f>
        <v>66.402000000000001</v>
      </c>
      <c r="U193" s="60">
        <f>R193+R193*50%</f>
        <v>72.935999999999993</v>
      </c>
      <c r="V193" s="105">
        <f>S193+S193*50%</f>
        <v>77.093999999999994</v>
      </c>
      <c r="W193" s="3"/>
      <c r="X193" s="46"/>
      <c r="Y193" s="46"/>
      <c r="Z193" s="46"/>
    </row>
    <row r="194" spans="2:26" ht="15.75" x14ac:dyDescent="0.25">
      <c r="B194" s="62"/>
      <c r="C194" s="61"/>
      <c r="D194" s="61"/>
      <c r="E194" s="61"/>
      <c r="F194" s="8" t="s">
        <v>82</v>
      </c>
      <c r="G194" s="53">
        <v>5068</v>
      </c>
      <c r="H194" s="52">
        <v>5.0000000000000001E-3</v>
      </c>
      <c r="I194" s="52">
        <v>5.0000000000000001E-3</v>
      </c>
      <c r="J194" s="52">
        <v>5.0000000000000001E-3</v>
      </c>
      <c r="K194" s="52">
        <v>5.0000000000000001E-3</v>
      </c>
      <c r="L194" s="52">
        <v>5.0000000000000001E-3</v>
      </c>
      <c r="M194" s="52">
        <v>5.0000000000000001E-3</v>
      </c>
      <c r="N194" s="53">
        <f t="shared" si="58"/>
        <v>25.34</v>
      </c>
      <c r="O194" s="53">
        <f t="shared" si="59"/>
        <v>25.34</v>
      </c>
      <c r="P194" s="53">
        <f t="shared" si="60"/>
        <v>25.34</v>
      </c>
      <c r="Q194" s="60"/>
      <c r="R194" s="60"/>
      <c r="S194" s="60"/>
      <c r="T194" s="60"/>
      <c r="U194" s="60"/>
      <c r="V194" s="105"/>
      <c r="W194" s="3"/>
      <c r="X194" s="46"/>
      <c r="Y194" s="46"/>
      <c r="Z194" s="46"/>
    </row>
    <row r="195" spans="2:26" ht="15.75" x14ac:dyDescent="0.25">
      <c r="B195" s="62"/>
      <c r="C195" s="61"/>
      <c r="D195" s="61"/>
      <c r="E195" s="61"/>
      <c r="F195" s="8" t="s">
        <v>27</v>
      </c>
      <c r="G195" s="53">
        <v>76</v>
      </c>
      <c r="H195" s="52">
        <v>1E-3</v>
      </c>
      <c r="I195" s="52">
        <v>1E-3</v>
      </c>
      <c r="J195" s="52">
        <v>1E-3</v>
      </c>
      <c r="K195" s="52">
        <v>1E-3</v>
      </c>
      <c r="L195" s="52">
        <v>1E-3</v>
      </c>
      <c r="M195" s="52">
        <v>1E-3</v>
      </c>
      <c r="N195" s="53">
        <f>H195*G194</f>
        <v>5.0680000000000005</v>
      </c>
      <c r="O195" s="53">
        <f>I195*G194</f>
        <v>5.0680000000000005</v>
      </c>
      <c r="P195" s="53">
        <f>J195*G194</f>
        <v>5.0680000000000005</v>
      </c>
      <c r="Q195" s="61"/>
      <c r="R195" s="61"/>
      <c r="S195" s="61"/>
      <c r="T195" s="60"/>
      <c r="U195" s="60"/>
      <c r="V195" s="105"/>
      <c r="W195" s="3"/>
      <c r="X195" s="46"/>
      <c r="Y195" s="46"/>
      <c r="Z195" s="46"/>
    </row>
    <row r="196" spans="2:26" ht="15.75" x14ac:dyDescent="0.25">
      <c r="B196" s="116" t="s">
        <v>103</v>
      </c>
      <c r="C196" s="52">
        <v>200</v>
      </c>
      <c r="D196" s="52">
        <v>200</v>
      </c>
      <c r="E196" s="52">
        <v>200</v>
      </c>
      <c r="F196" s="5" t="s">
        <v>103</v>
      </c>
      <c r="G196" s="53">
        <v>200</v>
      </c>
      <c r="H196" s="7">
        <v>0.2</v>
      </c>
      <c r="I196" s="7">
        <v>0.2</v>
      </c>
      <c r="J196" s="7">
        <v>0.2</v>
      </c>
      <c r="K196" s="7">
        <v>0.2</v>
      </c>
      <c r="L196" s="7">
        <v>0.2</v>
      </c>
      <c r="M196" s="7">
        <v>0.2</v>
      </c>
      <c r="N196" s="53">
        <f>H196*G196</f>
        <v>40</v>
      </c>
      <c r="O196" s="53">
        <f>I196*G196</f>
        <v>40</v>
      </c>
      <c r="P196" s="53">
        <f>J196*G196</f>
        <v>40</v>
      </c>
      <c r="Q196" s="53">
        <f>SUM(N196)</f>
        <v>40</v>
      </c>
      <c r="R196" s="53">
        <f>SUM(O196)</f>
        <v>40</v>
      </c>
      <c r="S196" s="53">
        <f>SUM(P196)</f>
        <v>40</v>
      </c>
      <c r="T196" s="53">
        <f>Q196+Q196*50%</f>
        <v>60</v>
      </c>
      <c r="U196" s="53">
        <f>R196+R196*50%</f>
        <v>60</v>
      </c>
      <c r="V196" s="110">
        <f>S196+S196*50%</f>
        <v>60</v>
      </c>
      <c r="W196" s="3"/>
      <c r="X196" s="46"/>
      <c r="Y196" s="46"/>
      <c r="Z196" s="46"/>
    </row>
    <row r="197" spans="2:26" ht="15.75" x14ac:dyDescent="0.25">
      <c r="B197" s="118" t="s">
        <v>147</v>
      </c>
      <c r="C197" s="55">
        <v>100</v>
      </c>
      <c r="D197" s="52">
        <v>100</v>
      </c>
      <c r="E197" s="52">
        <v>100</v>
      </c>
      <c r="F197" s="8" t="s">
        <v>146</v>
      </c>
      <c r="G197" s="53">
        <v>1500</v>
      </c>
      <c r="H197" s="7">
        <v>0.1</v>
      </c>
      <c r="I197" s="7">
        <v>0.1</v>
      </c>
      <c r="J197" s="7">
        <v>0.1</v>
      </c>
      <c r="K197" s="7">
        <v>0.1</v>
      </c>
      <c r="L197" s="7">
        <v>0.1</v>
      </c>
      <c r="M197" s="7">
        <v>0.1</v>
      </c>
      <c r="N197" s="53">
        <f>H197*G197</f>
        <v>150</v>
      </c>
      <c r="O197" s="53">
        <f>I197*G197</f>
        <v>150</v>
      </c>
      <c r="P197" s="53">
        <f>J197*G197</f>
        <v>150</v>
      </c>
      <c r="Q197" s="53">
        <f t="shared" ref="Q197:S198" si="61">SUM(N197)</f>
        <v>150</v>
      </c>
      <c r="R197" s="53">
        <f t="shared" si="61"/>
        <v>150</v>
      </c>
      <c r="S197" s="53">
        <f t="shared" si="61"/>
        <v>150</v>
      </c>
      <c r="T197" s="53">
        <f t="shared" ref="T197:V198" si="62">Q197+Q197*50%</f>
        <v>225</v>
      </c>
      <c r="U197" s="53">
        <f t="shared" si="62"/>
        <v>225</v>
      </c>
      <c r="V197" s="110">
        <f t="shared" si="62"/>
        <v>225</v>
      </c>
      <c r="W197" s="3"/>
      <c r="X197" s="46"/>
      <c r="Y197" s="46"/>
      <c r="Z197" s="46"/>
    </row>
    <row r="198" spans="2:26" ht="15.75" x14ac:dyDescent="0.25">
      <c r="B198" s="107" t="s">
        <v>50</v>
      </c>
      <c r="C198" s="52">
        <v>20</v>
      </c>
      <c r="D198" s="52">
        <v>35</v>
      </c>
      <c r="E198" s="52">
        <v>40</v>
      </c>
      <c r="F198" s="39" t="s">
        <v>37</v>
      </c>
      <c r="G198" s="53">
        <v>594</v>
      </c>
      <c r="H198" s="7">
        <v>0.02</v>
      </c>
      <c r="I198" s="52">
        <v>3.5000000000000003E-2</v>
      </c>
      <c r="J198" s="7">
        <v>0.04</v>
      </c>
      <c r="K198" s="7">
        <v>0.02</v>
      </c>
      <c r="L198" s="52">
        <v>3.5000000000000003E-2</v>
      </c>
      <c r="M198" s="7">
        <v>0.04</v>
      </c>
      <c r="N198" s="53">
        <f>H198*G198</f>
        <v>11.88</v>
      </c>
      <c r="O198" s="53">
        <f>I198*G198</f>
        <v>20.790000000000003</v>
      </c>
      <c r="P198" s="53">
        <f>J198*G198</f>
        <v>23.76</v>
      </c>
      <c r="Q198" s="53">
        <f t="shared" si="61"/>
        <v>11.88</v>
      </c>
      <c r="R198" s="53">
        <f t="shared" si="61"/>
        <v>20.790000000000003</v>
      </c>
      <c r="S198" s="53">
        <f t="shared" si="61"/>
        <v>23.76</v>
      </c>
      <c r="T198" s="53">
        <f t="shared" si="62"/>
        <v>17.82</v>
      </c>
      <c r="U198" s="53">
        <f t="shared" si="62"/>
        <v>31.185000000000002</v>
      </c>
      <c r="V198" s="110">
        <f t="shared" si="62"/>
        <v>35.64</v>
      </c>
      <c r="W198" s="3"/>
      <c r="X198" s="46"/>
      <c r="Y198" s="46"/>
      <c r="Z198" s="46"/>
    </row>
    <row r="199" spans="2:26" ht="15.75" x14ac:dyDescent="0.25">
      <c r="B199" s="29"/>
      <c r="C199" s="8"/>
      <c r="D199" s="8"/>
      <c r="E199" s="8"/>
      <c r="F199" s="8"/>
      <c r="G199" s="53"/>
      <c r="H199" s="8"/>
      <c r="I199" s="8"/>
      <c r="J199" s="8"/>
      <c r="K199" s="8"/>
      <c r="L199" s="8"/>
      <c r="M199" s="8"/>
      <c r="N199" s="53"/>
      <c r="O199" s="53"/>
      <c r="P199" s="53"/>
      <c r="Q199" s="33">
        <f t="shared" ref="Q199:V199" si="63">SUM(Q185:Q198)</f>
        <v>420.8306</v>
      </c>
      <c r="R199" s="33">
        <f t="shared" si="63"/>
        <v>518.77059999999994</v>
      </c>
      <c r="S199" s="33">
        <f t="shared" si="63"/>
        <v>604.56660000000011</v>
      </c>
      <c r="T199" s="33">
        <f t="shared" si="63"/>
        <v>631.24590000000001</v>
      </c>
      <c r="U199" s="33">
        <f t="shared" si="63"/>
        <v>778.15589999999997</v>
      </c>
      <c r="V199" s="109">
        <f t="shared" si="63"/>
        <v>906.84990000000005</v>
      </c>
      <c r="W199" s="3"/>
      <c r="X199" s="46"/>
      <c r="Y199" s="46"/>
      <c r="Z199" s="46"/>
    </row>
    <row r="200" spans="2:26" ht="15.75" x14ac:dyDescent="0.25">
      <c r="B200" s="140" t="s">
        <v>148</v>
      </c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41"/>
      <c r="W200" s="46"/>
      <c r="X200" s="46"/>
      <c r="Y200" s="46"/>
      <c r="Z200" s="46"/>
    </row>
    <row r="201" spans="2:26" ht="15.75" x14ac:dyDescent="0.25">
      <c r="B201" s="117" t="s">
        <v>20</v>
      </c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138"/>
      <c r="W201" s="46"/>
      <c r="X201" s="46"/>
      <c r="Y201" s="46"/>
      <c r="Z201" s="46"/>
    </row>
    <row r="202" spans="2:26" ht="31.5" x14ac:dyDescent="0.25">
      <c r="B202" s="62" t="s">
        <v>31</v>
      </c>
      <c r="C202" s="61">
        <v>75</v>
      </c>
      <c r="D202" s="61">
        <v>75</v>
      </c>
      <c r="E202" s="61">
        <v>100</v>
      </c>
      <c r="F202" s="5" t="s">
        <v>21</v>
      </c>
      <c r="G202" s="53">
        <v>2850</v>
      </c>
      <c r="H202" s="52">
        <v>0.107</v>
      </c>
      <c r="I202" s="52">
        <v>0.107</v>
      </c>
      <c r="J202" s="7">
        <v>0.216</v>
      </c>
      <c r="K202" s="7">
        <v>0.11899999999999999</v>
      </c>
      <c r="L202" s="7">
        <v>0.11899999999999999</v>
      </c>
      <c r="M202" s="7">
        <v>0.159</v>
      </c>
      <c r="N202" s="53">
        <f t="shared" ref="N202:N216" si="64">H202*G202</f>
        <v>304.95</v>
      </c>
      <c r="O202" s="53">
        <f t="shared" ref="O202:O216" si="65">I202*G202</f>
        <v>304.95</v>
      </c>
      <c r="P202" s="53">
        <f t="shared" ref="P202:P216" si="66">J202*G202</f>
        <v>615.6</v>
      </c>
      <c r="Q202" s="60">
        <f>SUM(N202:N207)</f>
        <v>327.00199999999995</v>
      </c>
      <c r="R202" s="60">
        <f>SUM(O202:O207)</f>
        <v>327.00199999999995</v>
      </c>
      <c r="S202" s="60">
        <f>SUM(P202:P207)</f>
        <v>645.69900000000007</v>
      </c>
      <c r="T202" s="60">
        <f>Q202+Q202*50%</f>
        <v>490.50299999999993</v>
      </c>
      <c r="U202" s="60">
        <f>R202+R202*50%</f>
        <v>490.50299999999993</v>
      </c>
      <c r="V202" s="105">
        <f>S202+S202*50%</f>
        <v>968.5485000000001</v>
      </c>
      <c r="W202" s="46"/>
      <c r="X202" s="46"/>
      <c r="Y202" s="46"/>
      <c r="Z202" s="46"/>
    </row>
    <row r="203" spans="2:26" ht="15.75" x14ac:dyDescent="0.25">
      <c r="B203" s="62"/>
      <c r="C203" s="61"/>
      <c r="D203" s="61"/>
      <c r="E203" s="61"/>
      <c r="F203" s="8" t="s">
        <v>22</v>
      </c>
      <c r="G203" s="53">
        <v>177</v>
      </c>
      <c r="H203" s="7">
        <v>0.01</v>
      </c>
      <c r="I203" s="7">
        <v>0.01</v>
      </c>
      <c r="J203" s="52">
        <v>1.4999999999999999E-2</v>
      </c>
      <c r="K203" s="52">
        <v>8.0000000000000002E-3</v>
      </c>
      <c r="L203" s="52">
        <v>8.0000000000000002E-3</v>
      </c>
      <c r="M203" s="52">
        <v>1.2E-2</v>
      </c>
      <c r="N203" s="53">
        <f t="shared" si="64"/>
        <v>1.77</v>
      </c>
      <c r="O203" s="53">
        <f t="shared" si="65"/>
        <v>1.77</v>
      </c>
      <c r="P203" s="53">
        <f t="shared" si="66"/>
        <v>2.6549999999999998</v>
      </c>
      <c r="Q203" s="61"/>
      <c r="R203" s="61"/>
      <c r="S203" s="61"/>
      <c r="T203" s="61"/>
      <c r="U203" s="61"/>
      <c r="V203" s="106"/>
      <c r="W203" s="46"/>
      <c r="X203" s="46"/>
      <c r="Y203" s="46"/>
      <c r="Z203" s="46"/>
    </row>
    <row r="204" spans="2:26" ht="15.75" x14ac:dyDescent="0.25">
      <c r="B204" s="62"/>
      <c r="C204" s="61"/>
      <c r="D204" s="61"/>
      <c r="E204" s="61"/>
      <c r="F204" s="8" t="s">
        <v>23</v>
      </c>
      <c r="G204" s="53">
        <v>133</v>
      </c>
      <c r="H204" s="52">
        <v>7.0000000000000001E-3</v>
      </c>
      <c r="I204" s="52">
        <v>7.0000000000000001E-3</v>
      </c>
      <c r="J204" s="52">
        <v>0.01</v>
      </c>
      <c r="K204" s="52">
        <v>6.0000000000000001E-3</v>
      </c>
      <c r="L204" s="52">
        <v>6.0000000000000001E-3</v>
      </c>
      <c r="M204" s="52">
        <v>8.0000000000000002E-3</v>
      </c>
      <c r="N204" s="53">
        <f t="shared" si="64"/>
        <v>0.93100000000000005</v>
      </c>
      <c r="O204" s="53">
        <f t="shared" si="65"/>
        <v>0.93100000000000005</v>
      </c>
      <c r="P204" s="53">
        <f t="shared" si="66"/>
        <v>1.33</v>
      </c>
      <c r="Q204" s="61"/>
      <c r="R204" s="61"/>
      <c r="S204" s="61"/>
      <c r="T204" s="61"/>
      <c r="U204" s="61"/>
      <c r="V204" s="106"/>
      <c r="W204" s="46"/>
      <c r="X204" s="46"/>
      <c r="Y204" s="46"/>
      <c r="Z204" s="46"/>
    </row>
    <row r="205" spans="2:26" ht="15.75" x14ac:dyDescent="0.25">
      <c r="B205" s="62"/>
      <c r="C205" s="61"/>
      <c r="D205" s="61"/>
      <c r="E205" s="61"/>
      <c r="F205" s="8" t="s">
        <v>24</v>
      </c>
      <c r="G205" s="53">
        <v>683</v>
      </c>
      <c r="H205" s="52">
        <v>7.0000000000000001E-3</v>
      </c>
      <c r="I205" s="52">
        <v>7.0000000000000001E-3</v>
      </c>
      <c r="J205" s="52">
        <v>0.01</v>
      </c>
      <c r="K205" s="52">
        <v>7.0000000000000001E-3</v>
      </c>
      <c r="L205" s="52">
        <v>7.0000000000000001E-3</v>
      </c>
      <c r="M205" s="52">
        <v>0.01</v>
      </c>
      <c r="N205" s="53">
        <f t="shared" si="64"/>
        <v>4.7809999999999997</v>
      </c>
      <c r="O205" s="53">
        <f t="shared" si="65"/>
        <v>4.7809999999999997</v>
      </c>
      <c r="P205" s="53">
        <f t="shared" si="66"/>
        <v>6.83</v>
      </c>
      <c r="Q205" s="61"/>
      <c r="R205" s="61"/>
      <c r="S205" s="61"/>
      <c r="T205" s="61"/>
      <c r="U205" s="61"/>
      <c r="V205" s="106"/>
      <c r="W205" s="46"/>
      <c r="X205" s="46"/>
      <c r="Y205" s="46"/>
      <c r="Z205" s="46"/>
    </row>
    <row r="206" spans="2:26" ht="15.75" x14ac:dyDescent="0.25">
      <c r="B206" s="62"/>
      <c r="C206" s="61"/>
      <c r="D206" s="61"/>
      <c r="E206" s="61"/>
      <c r="F206" s="8" t="s">
        <v>25</v>
      </c>
      <c r="G206" s="53">
        <v>900</v>
      </c>
      <c r="H206" s="52">
        <v>1.4999999999999999E-2</v>
      </c>
      <c r="I206" s="52">
        <v>1.4999999999999999E-2</v>
      </c>
      <c r="J206" s="52">
        <v>0.02</v>
      </c>
      <c r="K206" s="52">
        <v>1.4999999999999999E-2</v>
      </c>
      <c r="L206" s="52">
        <v>1.4999999999999999E-2</v>
      </c>
      <c r="M206" s="52">
        <v>0.02</v>
      </c>
      <c r="N206" s="53">
        <f t="shared" si="64"/>
        <v>13.5</v>
      </c>
      <c r="O206" s="53">
        <f t="shared" si="65"/>
        <v>13.5</v>
      </c>
      <c r="P206" s="53">
        <f t="shared" si="66"/>
        <v>18</v>
      </c>
      <c r="Q206" s="61"/>
      <c r="R206" s="61"/>
      <c r="S206" s="61"/>
      <c r="T206" s="61"/>
      <c r="U206" s="61"/>
      <c r="V206" s="106"/>
      <c r="W206" s="46"/>
      <c r="X206" s="46"/>
      <c r="Y206" s="46"/>
      <c r="Z206" s="46"/>
    </row>
    <row r="207" spans="2:26" ht="15.75" x14ac:dyDescent="0.25">
      <c r="B207" s="62"/>
      <c r="C207" s="61"/>
      <c r="D207" s="61"/>
      <c r="E207" s="61"/>
      <c r="F207" s="8" t="s">
        <v>26</v>
      </c>
      <c r="G207" s="53">
        <v>214</v>
      </c>
      <c r="H207" s="52">
        <v>5.0000000000000001E-3</v>
      </c>
      <c r="I207" s="52">
        <v>5.0000000000000001E-3</v>
      </c>
      <c r="J207" s="7">
        <v>6.0000000000000001E-3</v>
      </c>
      <c r="K207" s="52">
        <v>5.0000000000000001E-3</v>
      </c>
      <c r="L207" s="52">
        <v>5.0000000000000001E-3</v>
      </c>
      <c r="M207" s="7">
        <v>6.0000000000000001E-3</v>
      </c>
      <c r="N207" s="53">
        <f t="shared" si="64"/>
        <v>1.07</v>
      </c>
      <c r="O207" s="53">
        <f t="shared" si="65"/>
        <v>1.07</v>
      </c>
      <c r="P207" s="53">
        <f t="shared" si="66"/>
        <v>1.284</v>
      </c>
      <c r="Q207" s="61"/>
      <c r="R207" s="61"/>
      <c r="S207" s="61"/>
      <c r="T207" s="61"/>
      <c r="U207" s="61"/>
      <c r="V207" s="106"/>
      <c r="W207" s="46"/>
      <c r="X207" s="46"/>
      <c r="Y207" s="46"/>
      <c r="Z207" s="46"/>
    </row>
    <row r="208" spans="2:26" ht="15.75" x14ac:dyDescent="0.25">
      <c r="B208" s="62"/>
      <c r="C208" s="61"/>
      <c r="D208" s="61"/>
      <c r="E208" s="61"/>
      <c r="F208" s="8" t="s">
        <v>27</v>
      </c>
      <c r="G208" s="53">
        <v>76</v>
      </c>
      <c r="H208" s="52">
        <v>1E-3</v>
      </c>
      <c r="I208" s="52">
        <v>1E-3</v>
      </c>
      <c r="J208" s="52">
        <v>1E-3</v>
      </c>
      <c r="K208" s="52">
        <v>1E-3</v>
      </c>
      <c r="L208" s="52">
        <v>1E-3</v>
      </c>
      <c r="M208" s="52">
        <v>1E-3</v>
      </c>
      <c r="N208" s="53">
        <f t="shared" si="64"/>
        <v>7.5999999999999998E-2</v>
      </c>
      <c r="O208" s="53">
        <f t="shared" si="65"/>
        <v>7.5999999999999998E-2</v>
      </c>
      <c r="P208" s="53">
        <f t="shared" si="66"/>
        <v>7.5999999999999998E-2</v>
      </c>
      <c r="Q208" s="61"/>
      <c r="R208" s="61"/>
      <c r="S208" s="61"/>
      <c r="T208" s="61"/>
      <c r="U208" s="61"/>
      <c r="V208" s="106"/>
      <c r="W208" s="46"/>
      <c r="X208" s="46"/>
      <c r="Y208" s="46"/>
      <c r="Z208" s="46"/>
    </row>
    <row r="209" spans="2:26" ht="15.75" x14ac:dyDescent="0.25">
      <c r="B209" s="62" t="s">
        <v>28</v>
      </c>
      <c r="C209" s="61">
        <v>100</v>
      </c>
      <c r="D209" s="61">
        <v>130</v>
      </c>
      <c r="E209" s="61">
        <v>150</v>
      </c>
      <c r="F209" s="8" t="s">
        <v>29</v>
      </c>
      <c r="G209" s="53">
        <v>5068</v>
      </c>
      <c r="H209" s="52">
        <v>5.0000000000000001E-3</v>
      </c>
      <c r="I209" s="52">
        <v>5.0000000000000001E-3</v>
      </c>
      <c r="J209" s="52">
        <v>5.0000000000000001E-3</v>
      </c>
      <c r="K209" s="52">
        <v>5.0000000000000001E-3</v>
      </c>
      <c r="L209" s="52">
        <v>5.0000000000000001E-3</v>
      </c>
      <c r="M209" s="52">
        <v>5.0000000000000001E-3</v>
      </c>
      <c r="N209" s="53">
        <f t="shared" si="64"/>
        <v>25.34</v>
      </c>
      <c r="O209" s="53">
        <f t="shared" si="65"/>
        <v>25.34</v>
      </c>
      <c r="P209" s="53">
        <f t="shared" si="66"/>
        <v>25.34</v>
      </c>
      <c r="Q209" s="60">
        <f>SUM(N209:N211)</f>
        <v>35.064</v>
      </c>
      <c r="R209" s="60">
        <f>SUM(O209:O211)</f>
        <v>37.878</v>
      </c>
      <c r="S209" s="60">
        <f>SUM(P209:P211)</f>
        <v>39.686999999999998</v>
      </c>
      <c r="T209" s="60">
        <f>Q209+Q209*50%</f>
        <v>52.596000000000004</v>
      </c>
      <c r="U209" s="60">
        <f>R209+R209*50%</f>
        <v>56.817</v>
      </c>
      <c r="V209" s="105">
        <f>S209+S209*50%</f>
        <v>59.530499999999996</v>
      </c>
      <c r="W209" s="46"/>
      <c r="X209" s="46"/>
      <c r="Y209" s="46"/>
      <c r="Z209" s="46"/>
    </row>
    <row r="210" spans="2:26" ht="15.75" x14ac:dyDescent="0.25">
      <c r="B210" s="62"/>
      <c r="C210" s="61"/>
      <c r="D210" s="61"/>
      <c r="E210" s="61"/>
      <c r="F210" s="8" t="s">
        <v>30</v>
      </c>
      <c r="G210" s="53">
        <v>201</v>
      </c>
      <c r="H210" s="7">
        <v>4.8000000000000001E-2</v>
      </c>
      <c r="I210" s="7">
        <v>6.2E-2</v>
      </c>
      <c r="J210" s="7">
        <v>7.0999999999999994E-2</v>
      </c>
      <c r="K210" s="7">
        <v>4.8000000000000001E-2</v>
      </c>
      <c r="L210" s="7">
        <v>6.2E-2</v>
      </c>
      <c r="M210" s="7">
        <v>7.0999999999999994E-2</v>
      </c>
      <c r="N210" s="53">
        <f t="shared" si="64"/>
        <v>9.6479999999999997</v>
      </c>
      <c r="O210" s="53">
        <f t="shared" si="65"/>
        <v>12.462</v>
      </c>
      <c r="P210" s="53">
        <f t="shared" si="66"/>
        <v>14.270999999999999</v>
      </c>
      <c r="Q210" s="61"/>
      <c r="R210" s="61"/>
      <c r="S210" s="61"/>
      <c r="T210" s="60"/>
      <c r="U210" s="60"/>
      <c r="V210" s="105"/>
      <c r="W210" s="46"/>
      <c r="X210" s="46"/>
      <c r="Y210" s="46"/>
      <c r="Z210" s="46"/>
    </row>
    <row r="211" spans="2:26" ht="15.75" x14ac:dyDescent="0.25">
      <c r="B211" s="62"/>
      <c r="C211" s="61"/>
      <c r="D211" s="61"/>
      <c r="E211" s="61"/>
      <c r="F211" s="8" t="s">
        <v>27</v>
      </c>
      <c r="G211" s="53">
        <v>76</v>
      </c>
      <c r="H211" s="52">
        <v>1E-3</v>
      </c>
      <c r="I211" s="52">
        <v>1E-3</v>
      </c>
      <c r="J211" s="52">
        <v>1E-3</v>
      </c>
      <c r="K211" s="52">
        <v>1E-3</v>
      </c>
      <c r="L211" s="52">
        <v>1E-3</v>
      </c>
      <c r="M211" s="52">
        <v>1E-3</v>
      </c>
      <c r="N211" s="53">
        <f t="shared" si="64"/>
        <v>7.5999999999999998E-2</v>
      </c>
      <c r="O211" s="53">
        <f t="shared" si="65"/>
        <v>7.5999999999999998E-2</v>
      </c>
      <c r="P211" s="53">
        <f t="shared" si="66"/>
        <v>7.5999999999999998E-2</v>
      </c>
      <c r="Q211" s="61"/>
      <c r="R211" s="61"/>
      <c r="S211" s="61"/>
      <c r="T211" s="60"/>
      <c r="U211" s="60"/>
      <c r="V211" s="105"/>
      <c r="W211" s="46"/>
      <c r="X211" s="46"/>
      <c r="Y211" s="46"/>
      <c r="Z211" s="46"/>
    </row>
    <row r="212" spans="2:26" ht="15.75" x14ac:dyDescent="0.25">
      <c r="B212" s="62" t="s">
        <v>134</v>
      </c>
      <c r="C212" s="61">
        <v>200</v>
      </c>
      <c r="D212" s="61">
        <v>200</v>
      </c>
      <c r="E212" s="61">
        <v>200</v>
      </c>
      <c r="F212" s="11" t="s">
        <v>34</v>
      </c>
      <c r="G212" s="53">
        <v>5000</v>
      </c>
      <c r="H212" s="52">
        <v>1E-3</v>
      </c>
      <c r="I212" s="52">
        <v>1E-3</v>
      </c>
      <c r="J212" s="52">
        <v>1E-3</v>
      </c>
      <c r="K212" s="52">
        <v>1E-3</v>
      </c>
      <c r="L212" s="52">
        <v>1E-3</v>
      </c>
      <c r="M212" s="52">
        <v>1E-3</v>
      </c>
      <c r="N212" s="53">
        <f t="shared" si="64"/>
        <v>5</v>
      </c>
      <c r="O212" s="53">
        <f t="shared" si="65"/>
        <v>5</v>
      </c>
      <c r="P212" s="53">
        <f t="shared" si="66"/>
        <v>5</v>
      </c>
      <c r="Q212" s="60">
        <f>SUM(N212:N214)</f>
        <v>19.524999999999999</v>
      </c>
      <c r="R212" s="60">
        <f>SUM(O212:O214)</f>
        <v>19.524999999999999</v>
      </c>
      <c r="S212" s="60">
        <f>SUM(P212:P214)</f>
        <v>19.524999999999999</v>
      </c>
      <c r="T212" s="60">
        <f t="shared" ref="T212" si="67">Q212+Q212*50%</f>
        <v>29.287499999999998</v>
      </c>
      <c r="U212" s="60">
        <f t="shared" ref="U212" si="68">R212+R212*50%</f>
        <v>29.287499999999998</v>
      </c>
      <c r="V212" s="105">
        <f t="shared" ref="V212" si="69">S212+S212*50%</f>
        <v>29.287499999999998</v>
      </c>
      <c r="W212" s="46"/>
      <c r="X212" s="46"/>
      <c r="Y212" s="46"/>
      <c r="Z212" s="46"/>
    </row>
    <row r="213" spans="2:26" ht="15.75" x14ac:dyDescent="0.25">
      <c r="B213" s="62"/>
      <c r="C213" s="61"/>
      <c r="D213" s="61"/>
      <c r="E213" s="61"/>
      <c r="F213" s="8" t="s">
        <v>35</v>
      </c>
      <c r="G213" s="53">
        <v>435</v>
      </c>
      <c r="H213" s="7">
        <v>1.4999999999999999E-2</v>
      </c>
      <c r="I213" s="7">
        <v>1.4999999999999999E-2</v>
      </c>
      <c r="J213" s="7">
        <v>1.4999999999999999E-2</v>
      </c>
      <c r="K213" s="7">
        <v>1.4999999999999999E-2</v>
      </c>
      <c r="L213" s="7">
        <v>1.4999999999999999E-2</v>
      </c>
      <c r="M213" s="7">
        <v>1.4999999999999999E-2</v>
      </c>
      <c r="N213" s="53">
        <f t="shared" si="64"/>
        <v>6.5249999999999995</v>
      </c>
      <c r="O213" s="53">
        <f t="shared" si="65"/>
        <v>6.5249999999999995</v>
      </c>
      <c r="P213" s="53">
        <f t="shared" si="66"/>
        <v>6.5249999999999995</v>
      </c>
      <c r="Q213" s="60"/>
      <c r="R213" s="60"/>
      <c r="S213" s="60"/>
      <c r="T213" s="60"/>
      <c r="U213" s="60"/>
      <c r="V213" s="105"/>
      <c r="W213" s="46"/>
      <c r="X213" s="46"/>
      <c r="Y213" s="46"/>
      <c r="Z213" s="46"/>
    </row>
    <row r="214" spans="2:26" ht="15.75" x14ac:dyDescent="0.25">
      <c r="B214" s="62"/>
      <c r="C214" s="61"/>
      <c r="D214" s="61"/>
      <c r="E214" s="61"/>
      <c r="F214" s="8" t="s">
        <v>135</v>
      </c>
      <c r="G214" s="53">
        <v>1000</v>
      </c>
      <c r="H214" s="7">
        <v>8.0000000000000002E-3</v>
      </c>
      <c r="I214" s="7">
        <v>8.0000000000000002E-3</v>
      </c>
      <c r="J214" s="7">
        <v>8.0000000000000002E-3</v>
      </c>
      <c r="K214" s="7">
        <v>7.0000000000000001E-3</v>
      </c>
      <c r="L214" s="7">
        <v>7.0000000000000001E-3</v>
      </c>
      <c r="M214" s="7">
        <v>7.0000000000000001E-3</v>
      </c>
      <c r="N214" s="53">
        <f t="shared" si="64"/>
        <v>8</v>
      </c>
      <c r="O214" s="53">
        <f t="shared" si="65"/>
        <v>8</v>
      </c>
      <c r="P214" s="53">
        <f t="shared" si="66"/>
        <v>8</v>
      </c>
      <c r="Q214" s="60"/>
      <c r="R214" s="60"/>
      <c r="S214" s="60"/>
      <c r="T214" s="60"/>
      <c r="U214" s="60"/>
      <c r="V214" s="105"/>
      <c r="W214" s="46"/>
      <c r="X214" s="46"/>
      <c r="Y214" s="46"/>
      <c r="Z214" s="46"/>
    </row>
    <row r="215" spans="2:26" ht="15.75" x14ac:dyDescent="0.25">
      <c r="B215" s="29" t="s">
        <v>71</v>
      </c>
      <c r="C215" s="52">
        <v>100</v>
      </c>
      <c r="D215" s="52">
        <v>100</v>
      </c>
      <c r="E215" s="52">
        <v>100</v>
      </c>
      <c r="F215" s="8" t="s">
        <v>72</v>
      </c>
      <c r="G215" s="53">
        <v>800</v>
      </c>
      <c r="H215" s="7">
        <v>0.1</v>
      </c>
      <c r="I215" s="7">
        <v>0.1</v>
      </c>
      <c r="J215" s="7">
        <v>0.1</v>
      </c>
      <c r="K215" s="7">
        <v>0.1</v>
      </c>
      <c r="L215" s="7">
        <v>0.1</v>
      </c>
      <c r="M215" s="7">
        <v>0.1</v>
      </c>
      <c r="N215" s="53">
        <f t="shared" si="64"/>
        <v>80</v>
      </c>
      <c r="O215" s="53">
        <f t="shared" si="65"/>
        <v>80</v>
      </c>
      <c r="P215" s="53">
        <f t="shared" si="66"/>
        <v>80</v>
      </c>
      <c r="Q215" s="53">
        <f t="shared" ref="Q215:Q216" si="70">SUM(N215)</f>
        <v>80</v>
      </c>
      <c r="R215" s="53">
        <f t="shared" ref="R215:R216" si="71">SUM(O215)</f>
        <v>80</v>
      </c>
      <c r="S215" s="53">
        <f t="shared" ref="S215:S216" si="72">SUM(P215)</f>
        <v>80</v>
      </c>
      <c r="T215" s="52">
        <f t="shared" ref="T215:T216" si="73">Q215+Q215*50%</f>
        <v>120</v>
      </c>
      <c r="U215" s="53">
        <f t="shared" ref="U215:U216" si="74">R215+R215*50%</f>
        <v>120</v>
      </c>
      <c r="V215" s="110">
        <f t="shared" ref="V215:V216" si="75">S215+S215*50%</f>
        <v>120</v>
      </c>
      <c r="W215" s="46"/>
      <c r="X215" s="46"/>
      <c r="Y215" s="46"/>
      <c r="Z215" s="46"/>
    </row>
    <row r="216" spans="2:26" ht="15.75" x14ac:dyDescent="0.25">
      <c r="B216" s="107" t="s">
        <v>50</v>
      </c>
      <c r="C216" s="52">
        <v>20</v>
      </c>
      <c r="D216" s="52">
        <v>35</v>
      </c>
      <c r="E216" s="52">
        <v>40</v>
      </c>
      <c r="F216" s="32" t="s">
        <v>50</v>
      </c>
      <c r="G216" s="53">
        <v>594</v>
      </c>
      <c r="H216" s="7">
        <v>0.02</v>
      </c>
      <c r="I216" s="52">
        <v>3.5000000000000003E-2</v>
      </c>
      <c r="J216" s="7">
        <v>0.04</v>
      </c>
      <c r="K216" s="7">
        <v>0.02</v>
      </c>
      <c r="L216" s="52">
        <v>3.5000000000000003E-2</v>
      </c>
      <c r="M216" s="7">
        <v>0.04</v>
      </c>
      <c r="N216" s="53">
        <f t="shared" si="64"/>
        <v>11.88</v>
      </c>
      <c r="O216" s="53">
        <f t="shared" si="65"/>
        <v>20.790000000000003</v>
      </c>
      <c r="P216" s="53">
        <f t="shared" si="66"/>
        <v>23.76</v>
      </c>
      <c r="Q216" s="53">
        <f t="shared" si="70"/>
        <v>11.88</v>
      </c>
      <c r="R216" s="53">
        <f t="shared" si="71"/>
        <v>20.790000000000003</v>
      </c>
      <c r="S216" s="53">
        <f t="shared" si="72"/>
        <v>23.76</v>
      </c>
      <c r="T216" s="52">
        <f t="shared" si="73"/>
        <v>17.82</v>
      </c>
      <c r="U216" s="53">
        <f t="shared" si="74"/>
        <v>31.185000000000002</v>
      </c>
      <c r="V216" s="110">
        <f t="shared" si="75"/>
        <v>35.64</v>
      </c>
      <c r="W216" s="46"/>
      <c r="X216" s="46"/>
      <c r="Y216" s="46"/>
      <c r="Z216" s="46"/>
    </row>
    <row r="217" spans="2:26" ht="15.75" x14ac:dyDescent="0.25">
      <c r="B217" s="29"/>
      <c r="C217" s="8"/>
      <c r="D217" s="8"/>
      <c r="E217" s="8"/>
      <c r="F217" s="8"/>
      <c r="G217" s="53"/>
      <c r="H217" s="8"/>
      <c r="I217" s="8"/>
      <c r="J217" s="8"/>
      <c r="K217" s="8"/>
      <c r="L217" s="8"/>
      <c r="M217" s="8"/>
      <c r="N217" s="53"/>
      <c r="O217" s="53"/>
      <c r="P217" s="53"/>
      <c r="Q217" s="33">
        <f>SUM(Q202:Q216)</f>
        <v>473.47099999999995</v>
      </c>
      <c r="R217" s="33">
        <f t="shared" ref="R217:V217" si="76">SUM(R202:R216)</f>
        <v>485.19499999999994</v>
      </c>
      <c r="S217" s="33">
        <f t="shared" si="76"/>
        <v>808.67100000000005</v>
      </c>
      <c r="T217" s="33">
        <f t="shared" si="76"/>
        <v>710.20650000000001</v>
      </c>
      <c r="U217" s="33">
        <f t="shared" si="76"/>
        <v>727.79250000000002</v>
      </c>
      <c r="V217" s="109">
        <f t="shared" si="76"/>
        <v>1213.0065000000002</v>
      </c>
      <c r="W217" s="46"/>
      <c r="X217" s="46"/>
      <c r="Y217" s="46"/>
      <c r="Z217" s="46"/>
    </row>
    <row r="218" spans="2:26" ht="15.75" x14ac:dyDescent="0.25">
      <c r="B218" s="117" t="s">
        <v>131</v>
      </c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138"/>
      <c r="W218" s="3"/>
      <c r="X218" s="3"/>
      <c r="Y218" s="46"/>
      <c r="Z218" s="46"/>
    </row>
    <row r="219" spans="2:26" ht="15.75" x14ac:dyDescent="0.25">
      <c r="B219" s="112" t="s">
        <v>105</v>
      </c>
      <c r="C219" s="61">
        <v>60</v>
      </c>
      <c r="D219" s="61">
        <v>100</v>
      </c>
      <c r="E219" s="61">
        <v>100</v>
      </c>
      <c r="F219" s="8" t="s">
        <v>22</v>
      </c>
      <c r="G219" s="53">
        <v>177</v>
      </c>
      <c r="H219" s="52">
        <v>6.5000000000000002E-2</v>
      </c>
      <c r="I219" s="52">
        <v>0.108</v>
      </c>
      <c r="J219" s="52">
        <v>0.108</v>
      </c>
      <c r="K219" s="52">
        <v>5.1999999999999998E-2</v>
      </c>
      <c r="L219" s="52">
        <v>8.5999999999999993E-2</v>
      </c>
      <c r="M219" s="52">
        <v>8.5999999999999993E-2</v>
      </c>
      <c r="N219" s="53">
        <f t="shared" ref="N219:N243" si="77">H219*G219</f>
        <v>11.505000000000001</v>
      </c>
      <c r="O219" s="53">
        <f t="shared" ref="O219:O243" si="78">I219*G219</f>
        <v>19.116</v>
      </c>
      <c r="P219" s="53">
        <f t="shared" ref="P219:P243" si="79">J219*G219</f>
        <v>19.116</v>
      </c>
      <c r="Q219" s="60">
        <f>SUM(N219:N221)</f>
        <v>32.411999999999999</v>
      </c>
      <c r="R219" s="60">
        <f>SUM(O219:O221)</f>
        <v>48.357999999999997</v>
      </c>
      <c r="S219" s="60">
        <f>SUM(P219:P221)</f>
        <v>48.357999999999997</v>
      </c>
      <c r="T219" s="60">
        <f>Q219+Q219*50%</f>
        <v>48.617999999999995</v>
      </c>
      <c r="U219" s="60">
        <f>R219+R219*50%</f>
        <v>72.536999999999992</v>
      </c>
      <c r="V219" s="105">
        <f>S219+S219*50%</f>
        <v>72.536999999999992</v>
      </c>
      <c r="W219" s="3"/>
      <c r="X219" s="3"/>
      <c r="Y219" s="46"/>
      <c r="Z219" s="46"/>
    </row>
    <row r="220" spans="2:26" ht="15.75" x14ac:dyDescent="0.25">
      <c r="B220" s="112"/>
      <c r="C220" s="61"/>
      <c r="D220" s="61"/>
      <c r="E220" s="61"/>
      <c r="F220" s="8" t="s">
        <v>84</v>
      </c>
      <c r="G220" s="53">
        <v>5603</v>
      </c>
      <c r="H220" s="52">
        <v>3.0000000000000001E-3</v>
      </c>
      <c r="I220" s="52">
        <v>4.0000000000000001E-3</v>
      </c>
      <c r="J220" s="52">
        <v>4.0000000000000001E-3</v>
      </c>
      <c r="K220" s="52">
        <v>3.0000000000000001E-3</v>
      </c>
      <c r="L220" s="52">
        <v>4.0000000000000001E-3</v>
      </c>
      <c r="M220" s="52">
        <v>4.0000000000000001E-3</v>
      </c>
      <c r="N220" s="53">
        <f t="shared" si="77"/>
        <v>16.809000000000001</v>
      </c>
      <c r="O220" s="53">
        <f t="shared" si="78"/>
        <v>22.411999999999999</v>
      </c>
      <c r="P220" s="53">
        <f t="shared" si="79"/>
        <v>22.411999999999999</v>
      </c>
      <c r="Q220" s="60"/>
      <c r="R220" s="60"/>
      <c r="S220" s="60"/>
      <c r="T220" s="60"/>
      <c r="U220" s="60"/>
      <c r="V220" s="105"/>
      <c r="W220" s="3"/>
      <c r="X220" s="3"/>
      <c r="Y220" s="46"/>
      <c r="Z220" s="46"/>
    </row>
    <row r="221" spans="2:26" ht="15.75" x14ac:dyDescent="0.25">
      <c r="B221" s="112"/>
      <c r="C221" s="61"/>
      <c r="D221" s="61"/>
      <c r="E221" s="61"/>
      <c r="F221" s="8" t="s">
        <v>24</v>
      </c>
      <c r="G221" s="53">
        <v>683</v>
      </c>
      <c r="H221" s="52">
        <v>6.0000000000000001E-3</v>
      </c>
      <c r="I221" s="52">
        <v>0.01</v>
      </c>
      <c r="J221" s="52">
        <v>0.01</v>
      </c>
      <c r="K221" s="52">
        <v>6.0000000000000001E-3</v>
      </c>
      <c r="L221" s="52">
        <v>0.01</v>
      </c>
      <c r="M221" s="52">
        <v>0.01</v>
      </c>
      <c r="N221" s="53">
        <f t="shared" si="77"/>
        <v>4.0979999999999999</v>
      </c>
      <c r="O221" s="53">
        <f t="shared" si="78"/>
        <v>6.83</v>
      </c>
      <c r="P221" s="53">
        <f t="shared" si="79"/>
        <v>6.83</v>
      </c>
      <c r="Q221" s="60"/>
      <c r="R221" s="60"/>
      <c r="S221" s="60"/>
      <c r="T221" s="60"/>
      <c r="U221" s="60"/>
      <c r="V221" s="105"/>
      <c r="W221" s="3"/>
      <c r="X221" s="3"/>
      <c r="Y221" s="46"/>
      <c r="Z221" s="46"/>
    </row>
    <row r="222" spans="2:26" ht="63" x14ac:dyDescent="0.25">
      <c r="B222" s="62" t="s">
        <v>132</v>
      </c>
      <c r="C222" s="61">
        <v>200</v>
      </c>
      <c r="D222" s="61">
        <v>200</v>
      </c>
      <c r="E222" s="61">
        <v>250</v>
      </c>
      <c r="F222" s="37" t="s">
        <v>63</v>
      </c>
      <c r="G222" s="53">
        <v>1500</v>
      </c>
      <c r="H222" s="7">
        <v>0.16</v>
      </c>
      <c r="I222" s="7">
        <v>0.16</v>
      </c>
      <c r="J222" s="7">
        <v>0.21299999999999999</v>
      </c>
      <c r="K222" s="7">
        <v>0.109</v>
      </c>
      <c r="L222" s="7">
        <v>0.109</v>
      </c>
      <c r="M222" s="7">
        <v>0.14499999999999999</v>
      </c>
      <c r="N222" s="53">
        <f t="shared" si="77"/>
        <v>240</v>
      </c>
      <c r="O222" s="53">
        <f t="shared" si="78"/>
        <v>240</v>
      </c>
      <c r="P222" s="53">
        <f t="shared" si="79"/>
        <v>319.5</v>
      </c>
      <c r="Q222" s="60">
        <f>SUM(N222:N229)</f>
        <v>277.07779999999997</v>
      </c>
      <c r="R222" s="60">
        <f>SUM(O222:O229)</f>
        <v>277.07779999999997</v>
      </c>
      <c r="S222" s="60">
        <f>SUM(P222:P229)</f>
        <v>363.62570000000005</v>
      </c>
      <c r="T222" s="60">
        <f>Q222+Q222*50%</f>
        <v>415.61669999999992</v>
      </c>
      <c r="U222" s="60">
        <f>R222+R222*50%</f>
        <v>415.61669999999992</v>
      </c>
      <c r="V222" s="105">
        <f>S222+S222*50%</f>
        <v>545.43855000000008</v>
      </c>
      <c r="W222" s="3"/>
      <c r="X222" s="3"/>
      <c r="Y222" s="46"/>
      <c r="Z222" s="46"/>
    </row>
    <row r="223" spans="2:26" ht="15.75" x14ac:dyDescent="0.25">
      <c r="B223" s="62"/>
      <c r="C223" s="61"/>
      <c r="D223" s="61"/>
      <c r="E223" s="61"/>
      <c r="F223" s="8" t="s">
        <v>24</v>
      </c>
      <c r="G223" s="53">
        <v>683</v>
      </c>
      <c r="H223" s="7">
        <v>5.0000000000000001E-3</v>
      </c>
      <c r="I223" s="7">
        <v>5.0000000000000001E-3</v>
      </c>
      <c r="J223" s="7">
        <v>6.0000000000000001E-3</v>
      </c>
      <c r="K223" s="7">
        <v>5.0000000000000001E-3</v>
      </c>
      <c r="L223" s="7">
        <v>5.0000000000000001E-3</v>
      </c>
      <c r="M223" s="7">
        <v>6.0000000000000001E-3</v>
      </c>
      <c r="N223" s="53">
        <f t="shared" si="77"/>
        <v>3.415</v>
      </c>
      <c r="O223" s="53">
        <f t="shared" si="78"/>
        <v>3.415</v>
      </c>
      <c r="P223" s="53">
        <f t="shared" si="79"/>
        <v>4.0979999999999999</v>
      </c>
      <c r="Q223" s="60"/>
      <c r="R223" s="60"/>
      <c r="S223" s="60"/>
      <c r="T223" s="60"/>
      <c r="U223" s="60"/>
      <c r="V223" s="105"/>
      <c r="W223" s="3"/>
      <c r="X223" s="3"/>
      <c r="Y223" s="46"/>
      <c r="Z223" s="46"/>
    </row>
    <row r="224" spans="2:26" ht="15.75" x14ac:dyDescent="0.25">
      <c r="B224" s="62"/>
      <c r="C224" s="61"/>
      <c r="D224" s="61"/>
      <c r="E224" s="61"/>
      <c r="F224" s="8" t="s">
        <v>64</v>
      </c>
      <c r="G224" s="53">
        <v>211</v>
      </c>
      <c r="H224" s="7">
        <v>0.107</v>
      </c>
      <c r="I224" s="7">
        <v>0.107</v>
      </c>
      <c r="J224" s="7">
        <v>0.128</v>
      </c>
      <c r="K224" s="7">
        <v>0.08</v>
      </c>
      <c r="L224" s="7">
        <v>0.08</v>
      </c>
      <c r="M224" s="7">
        <v>9.6000000000000002E-2</v>
      </c>
      <c r="N224" s="53">
        <f t="shared" si="77"/>
        <v>22.576999999999998</v>
      </c>
      <c r="O224" s="53">
        <f t="shared" si="78"/>
        <v>22.576999999999998</v>
      </c>
      <c r="P224" s="53">
        <f t="shared" si="79"/>
        <v>27.007999999999999</v>
      </c>
      <c r="Q224" s="60"/>
      <c r="R224" s="60"/>
      <c r="S224" s="60"/>
      <c r="T224" s="60"/>
      <c r="U224" s="60"/>
      <c r="V224" s="105"/>
      <c r="W224" s="3"/>
      <c r="X224" s="3"/>
      <c r="Y224" s="46"/>
      <c r="Z224" s="46"/>
    </row>
    <row r="225" spans="2:26" ht="15.75" x14ac:dyDescent="0.25">
      <c r="B225" s="62"/>
      <c r="C225" s="61"/>
      <c r="D225" s="61"/>
      <c r="E225" s="61"/>
      <c r="F225" s="8" t="s">
        <v>22</v>
      </c>
      <c r="G225" s="53">
        <v>177</v>
      </c>
      <c r="H225" s="7">
        <v>2.1999999999999999E-2</v>
      </c>
      <c r="I225" s="7">
        <v>2.1999999999999999E-2</v>
      </c>
      <c r="J225" s="7">
        <v>2.5999999999999999E-2</v>
      </c>
      <c r="K225" s="7">
        <v>1.7999999999999999E-2</v>
      </c>
      <c r="L225" s="7">
        <v>1.7999999999999999E-2</v>
      </c>
      <c r="M225" s="7">
        <v>2.1000000000000001E-2</v>
      </c>
      <c r="N225" s="53">
        <f t="shared" si="77"/>
        <v>3.8939999999999997</v>
      </c>
      <c r="O225" s="53">
        <f t="shared" si="78"/>
        <v>3.8939999999999997</v>
      </c>
      <c r="P225" s="53">
        <f t="shared" si="79"/>
        <v>4.6019999999999994</v>
      </c>
      <c r="Q225" s="60"/>
      <c r="R225" s="60"/>
      <c r="S225" s="60"/>
      <c r="T225" s="60"/>
      <c r="U225" s="60"/>
      <c r="V225" s="105"/>
      <c r="W225" s="3"/>
      <c r="X225" s="3"/>
      <c r="Y225" s="46"/>
      <c r="Z225" s="46"/>
    </row>
    <row r="226" spans="2:26" ht="15.75" x14ac:dyDescent="0.25">
      <c r="B226" s="62"/>
      <c r="C226" s="61"/>
      <c r="D226" s="61"/>
      <c r="E226" s="61"/>
      <c r="F226" s="8" t="s">
        <v>23</v>
      </c>
      <c r="G226" s="53">
        <v>133</v>
      </c>
      <c r="H226" s="52">
        <v>1.2E-2</v>
      </c>
      <c r="I226" s="52">
        <v>1.2E-2</v>
      </c>
      <c r="J226" s="7">
        <v>1.4E-2</v>
      </c>
      <c r="K226" s="7">
        <v>0.01</v>
      </c>
      <c r="L226" s="7">
        <v>0.01</v>
      </c>
      <c r="M226" s="7">
        <v>1.2E-2</v>
      </c>
      <c r="N226" s="53">
        <f t="shared" si="77"/>
        <v>1.5960000000000001</v>
      </c>
      <c r="O226" s="53">
        <f t="shared" si="78"/>
        <v>1.5960000000000001</v>
      </c>
      <c r="P226" s="53">
        <f t="shared" si="79"/>
        <v>1.8620000000000001</v>
      </c>
      <c r="Q226" s="60"/>
      <c r="R226" s="60"/>
      <c r="S226" s="60"/>
      <c r="T226" s="60"/>
      <c r="U226" s="60"/>
      <c r="V226" s="105"/>
      <c r="W226" s="3"/>
      <c r="X226" s="3"/>
      <c r="Y226" s="46"/>
      <c r="Z226" s="46"/>
    </row>
    <row r="227" spans="2:26" ht="15.75" x14ac:dyDescent="0.25">
      <c r="B227" s="62"/>
      <c r="C227" s="61"/>
      <c r="D227" s="61"/>
      <c r="E227" s="61"/>
      <c r="F227" s="8" t="s">
        <v>25</v>
      </c>
      <c r="G227" s="53">
        <v>900</v>
      </c>
      <c r="H227" s="52">
        <v>6.0000000000000001E-3</v>
      </c>
      <c r="I227" s="52">
        <v>6.0000000000000001E-3</v>
      </c>
      <c r="J227" s="52">
        <v>7.0000000000000001E-3</v>
      </c>
      <c r="K227" s="52">
        <v>6.0000000000000001E-3</v>
      </c>
      <c r="L227" s="52">
        <v>6.0000000000000001E-3</v>
      </c>
      <c r="M227" s="52">
        <v>7.0000000000000001E-3</v>
      </c>
      <c r="N227" s="53">
        <f t="shared" si="77"/>
        <v>5.4</v>
      </c>
      <c r="O227" s="53">
        <f t="shared" si="78"/>
        <v>5.4</v>
      </c>
      <c r="P227" s="53">
        <f t="shared" si="79"/>
        <v>6.3</v>
      </c>
      <c r="Q227" s="60"/>
      <c r="R227" s="60"/>
      <c r="S227" s="60"/>
      <c r="T227" s="60"/>
      <c r="U227" s="60"/>
      <c r="V227" s="105"/>
      <c r="W227" s="3"/>
      <c r="X227" s="3"/>
      <c r="Y227" s="46"/>
      <c r="Z227" s="46"/>
    </row>
    <row r="228" spans="2:26" ht="15.75" x14ac:dyDescent="0.25">
      <c r="B228" s="62"/>
      <c r="C228" s="61"/>
      <c r="D228" s="61"/>
      <c r="E228" s="61"/>
      <c r="F228" s="8" t="s">
        <v>26</v>
      </c>
      <c r="G228" s="53">
        <v>59.9</v>
      </c>
      <c r="H228" s="52">
        <v>2E-3</v>
      </c>
      <c r="I228" s="52">
        <v>2E-3</v>
      </c>
      <c r="J228" s="52">
        <v>3.0000000000000001E-3</v>
      </c>
      <c r="K228" s="52">
        <v>2E-3</v>
      </c>
      <c r="L228" s="52">
        <v>2E-3</v>
      </c>
      <c r="M228" s="52">
        <v>3.0000000000000001E-3</v>
      </c>
      <c r="N228" s="53">
        <f t="shared" si="77"/>
        <v>0.1198</v>
      </c>
      <c r="O228" s="53">
        <f t="shared" si="78"/>
        <v>0.1198</v>
      </c>
      <c r="P228" s="53">
        <f t="shared" si="79"/>
        <v>0.1797</v>
      </c>
      <c r="Q228" s="60"/>
      <c r="R228" s="60"/>
      <c r="S228" s="60"/>
      <c r="T228" s="60"/>
      <c r="U228" s="60"/>
      <c r="V228" s="105"/>
      <c r="W228" s="3"/>
      <c r="X228" s="3"/>
      <c r="Y228" s="46"/>
      <c r="Z228" s="46"/>
    </row>
    <row r="229" spans="2:26" ht="15.75" x14ac:dyDescent="0.25">
      <c r="B229" s="62"/>
      <c r="C229" s="61"/>
      <c r="D229" s="61"/>
      <c r="E229" s="61"/>
      <c r="F229" s="8" t="s">
        <v>27</v>
      </c>
      <c r="G229" s="53">
        <v>76</v>
      </c>
      <c r="H229" s="52">
        <v>1E-3</v>
      </c>
      <c r="I229" s="52">
        <v>1E-3</v>
      </c>
      <c r="J229" s="52">
        <v>1E-3</v>
      </c>
      <c r="K229" s="52">
        <v>1E-3</v>
      </c>
      <c r="L229" s="52">
        <v>1E-3</v>
      </c>
      <c r="M229" s="52">
        <v>1E-3</v>
      </c>
      <c r="N229" s="53">
        <f t="shared" si="77"/>
        <v>7.5999999999999998E-2</v>
      </c>
      <c r="O229" s="53">
        <f t="shared" si="78"/>
        <v>7.5999999999999998E-2</v>
      </c>
      <c r="P229" s="53">
        <f t="shared" si="79"/>
        <v>7.5999999999999998E-2</v>
      </c>
      <c r="Q229" s="60"/>
      <c r="R229" s="60"/>
      <c r="S229" s="60"/>
      <c r="T229" s="60"/>
      <c r="U229" s="60"/>
      <c r="V229" s="105"/>
      <c r="W229" s="3"/>
      <c r="X229" s="3"/>
      <c r="Y229" s="46"/>
      <c r="Z229" s="46"/>
    </row>
    <row r="230" spans="2:26" ht="15.75" x14ac:dyDescent="0.25">
      <c r="B230" s="62" t="s">
        <v>164</v>
      </c>
      <c r="C230" s="61">
        <v>200</v>
      </c>
      <c r="D230" s="61">
        <v>200</v>
      </c>
      <c r="E230" s="61">
        <v>200</v>
      </c>
      <c r="F230" s="37" t="s">
        <v>69</v>
      </c>
      <c r="G230" s="53">
        <v>800</v>
      </c>
      <c r="H230" s="52">
        <v>5.1999999999999998E-2</v>
      </c>
      <c r="I230" s="52">
        <v>5.1999999999999998E-2</v>
      </c>
      <c r="J230" s="52">
        <v>5.1999999999999998E-2</v>
      </c>
      <c r="K230" s="52">
        <v>4.4999999999999998E-2</v>
      </c>
      <c r="L230" s="52">
        <v>4.4999999999999998E-2</v>
      </c>
      <c r="M230" s="52">
        <v>4.4999999999999998E-2</v>
      </c>
      <c r="N230" s="53">
        <f t="shared" si="77"/>
        <v>41.6</v>
      </c>
      <c r="O230" s="53">
        <f t="shared" si="78"/>
        <v>41.6</v>
      </c>
      <c r="P230" s="53">
        <f t="shared" si="79"/>
        <v>41.6</v>
      </c>
      <c r="Q230" s="60">
        <f>SUM(N230:N233)</f>
        <v>76.14</v>
      </c>
      <c r="R230" s="60">
        <f>SUM(O230:O233)</f>
        <v>76.14</v>
      </c>
      <c r="S230" s="60">
        <f>SUM(P230:P233)</f>
        <v>76.14</v>
      </c>
      <c r="T230" s="60">
        <f>Q230+Q230*50%</f>
        <v>114.21000000000001</v>
      </c>
      <c r="U230" s="60">
        <f>R230+R230*50%</f>
        <v>114.21000000000001</v>
      </c>
      <c r="V230" s="105">
        <f>S230+S230*50%</f>
        <v>114.21000000000001</v>
      </c>
      <c r="W230" s="3"/>
      <c r="X230" s="3"/>
      <c r="Y230" s="46"/>
      <c r="Z230" s="46"/>
    </row>
    <row r="231" spans="2:26" ht="15.75" x14ac:dyDescent="0.25">
      <c r="B231" s="62"/>
      <c r="C231" s="61"/>
      <c r="D231" s="61"/>
      <c r="E231" s="61"/>
      <c r="F231" s="8" t="s">
        <v>35</v>
      </c>
      <c r="G231" s="53">
        <v>435</v>
      </c>
      <c r="H231" s="7">
        <v>2.4E-2</v>
      </c>
      <c r="I231" s="7">
        <v>2.4E-2</v>
      </c>
      <c r="J231" s="7">
        <v>2.4E-2</v>
      </c>
      <c r="K231" s="7">
        <v>2.4E-2</v>
      </c>
      <c r="L231" s="7">
        <v>2.4E-2</v>
      </c>
      <c r="M231" s="7">
        <v>2.4E-2</v>
      </c>
      <c r="N231" s="53">
        <f t="shared" si="77"/>
        <v>10.44</v>
      </c>
      <c r="O231" s="53">
        <f t="shared" si="78"/>
        <v>10.44</v>
      </c>
      <c r="P231" s="53">
        <f t="shared" si="79"/>
        <v>10.44</v>
      </c>
      <c r="Q231" s="61"/>
      <c r="R231" s="61"/>
      <c r="S231" s="61"/>
      <c r="T231" s="61"/>
      <c r="U231" s="61"/>
      <c r="V231" s="106"/>
      <c r="W231" s="3"/>
      <c r="X231" s="3"/>
      <c r="Y231" s="46"/>
      <c r="Z231" s="46"/>
    </row>
    <row r="232" spans="2:26" ht="15.75" x14ac:dyDescent="0.25">
      <c r="B232" s="62"/>
      <c r="C232" s="61"/>
      <c r="D232" s="61"/>
      <c r="E232" s="61"/>
      <c r="F232" s="8" t="s">
        <v>70</v>
      </c>
      <c r="G232" s="53">
        <v>1000</v>
      </c>
      <c r="H232" s="52">
        <v>1E-4</v>
      </c>
      <c r="I232" s="52">
        <v>1E-4</v>
      </c>
      <c r="J232" s="52">
        <v>1E-4</v>
      </c>
      <c r="K232" s="52">
        <v>1E-4</v>
      </c>
      <c r="L232" s="52">
        <v>1E-4</v>
      </c>
      <c r="M232" s="52">
        <v>1E-4</v>
      </c>
      <c r="N232" s="53">
        <f t="shared" si="77"/>
        <v>0.1</v>
      </c>
      <c r="O232" s="53">
        <f t="shared" si="78"/>
        <v>0.1</v>
      </c>
      <c r="P232" s="53">
        <f t="shared" si="79"/>
        <v>0.1</v>
      </c>
      <c r="Q232" s="61"/>
      <c r="R232" s="61"/>
      <c r="S232" s="61"/>
      <c r="T232" s="61"/>
      <c r="U232" s="61"/>
      <c r="V232" s="106"/>
      <c r="W232" s="3"/>
      <c r="X232" s="3"/>
      <c r="Y232" s="46"/>
      <c r="Z232" s="46"/>
    </row>
    <row r="233" spans="2:26" ht="15.75" x14ac:dyDescent="0.25">
      <c r="B233" s="62"/>
      <c r="C233" s="61"/>
      <c r="D233" s="61"/>
      <c r="E233" s="61"/>
      <c r="F233" s="8" t="s">
        <v>67</v>
      </c>
      <c r="G233" s="53">
        <v>1500</v>
      </c>
      <c r="H233" s="52">
        <v>1.6E-2</v>
      </c>
      <c r="I233" s="52">
        <v>1.6E-2</v>
      </c>
      <c r="J233" s="52">
        <v>1.6E-2</v>
      </c>
      <c r="K233" s="52">
        <v>1.6E-2</v>
      </c>
      <c r="L233" s="52">
        <v>1.6E-2</v>
      </c>
      <c r="M233" s="52">
        <v>1.6E-2</v>
      </c>
      <c r="N233" s="53">
        <f t="shared" si="77"/>
        <v>24</v>
      </c>
      <c r="O233" s="53">
        <f t="shared" si="78"/>
        <v>24</v>
      </c>
      <c r="P233" s="53">
        <f t="shared" si="79"/>
        <v>24</v>
      </c>
      <c r="Q233" s="61"/>
      <c r="R233" s="61"/>
      <c r="S233" s="61"/>
      <c r="T233" s="61"/>
      <c r="U233" s="61"/>
      <c r="V233" s="106"/>
      <c r="W233" s="3"/>
      <c r="X233" s="3"/>
      <c r="Y233" s="46"/>
      <c r="Z233" s="46"/>
    </row>
    <row r="234" spans="2:26" ht="15.75" x14ac:dyDescent="0.25">
      <c r="B234" s="62" t="s">
        <v>150</v>
      </c>
      <c r="C234" s="61">
        <v>60</v>
      </c>
      <c r="D234" s="61">
        <v>80</v>
      </c>
      <c r="E234" s="61">
        <v>80</v>
      </c>
      <c r="F234" s="51" t="s">
        <v>119</v>
      </c>
      <c r="G234" s="53">
        <v>495</v>
      </c>
      <c r="H234" s="7">
        <v>3.3000000000000002E-2</v>
      </c>
      <c r="I234" s="7">
        <v>0.04</v>
      </c>
      <c r="J234" s="7">
        <v>0.04</v>
      </c>
      <c r="K234" s="7">
        <v>3.3000000000000002E-2</v>
      </c>
      <c r="L234" s="7">
        <v>0.04</v>
      </c>
      <c r="M234" s="7">
        <v>0.04</v>
      </c>
      <c r="N234" s="53">
        <f t="shared" si="77"/>
        <v>16.335000000000001</v>
      </c>
      <c r="O234" s="53">
        <f t="shared" si="78"/>
        <v>19.8</v>
      </c>
      <c r="P234" s="53">
        <f t="shared" si="79"/>
        <v>19.8</v>
      </c>
      <c r="Q234" s="60">
        <f>SUM(N234:N242)</f>
        <v>73.50500000000001</v>
      </c>
      <c r="R234" s="60">
        <f>SUM(O234:O242)</f>
        <v>95.983000000000004</v>
      </c>
      <c r="S234" s="60">
        <f>SUM(P234:P242)</f>
        <v>95.983000000000004</v>
      </c>
      <c r="T234" s="60">
        <f>Q234+Q234*50%</f>
        <v>110.25750000000002</v>
      </c>
      <c r="U234" s="60">
        <f>R234+R234*50%</f>
        <v>143.97450000000001</v>
      </c>
      <c r="V234" s="105">
        <f>S234+S234*50%</f>
        <v>143.97450000000001</v>
      </c>
      <c r="W234" s="3"/>
      <c r="X234" s="3"/>
      <c r="Y234" s="46"/>
      <c r="Z234" s="46"/>
    </row>
    <row r="235" spans="2:26" ht="15.75" x14ac:dyDescent="0.25">
      <c r="B235" s="62"/>
      <c r="C235" s="61"/>
      <c r="D235" s="61"/>
      <c r="E235" s="61"/>
      <c r="F235" s="51" t="s">
        <v>35</v>
      </c>
      <c r="G235" s="53">
        <v>435</v>
      </c>
      <c r="H235" s="7">
        <v>3.0000000000000001E-3</v>
      </c>
      <c r="I235" s="7">
        <v>4.0000000000000001E-3</v>
      </c>
      <c r="J235" s="7">
        <v>4.0000000000000001E-3</v>
      </c>
      <c r="K235" s="7">
        <v>3.0000000000000001E-3</v>
      </c>
      <c r="L235" s="7">
        <v>4.0000000000000001E-3</v>
      </c>
      <c r="M235" s="7">
        <v>4.0000000000000001E-3</v>
      </c>
      <c r="N235" s="53">
        <f t="shared" si="77"/>
        <v>1.3049999999999999</v>
      </c>
      <c r="O235" s="53">
        <f t="shared" si="78"/>
        <v>1.74</v>
      </c>
      <c r="P235" s="53">
        <f t="shared" si="79"/>
        <v>1.74</v>
      </c>
      <c r="Q235" s="60"/>
      <c r="R235" s="60"/>
      <c r="S235" s="60"/>
      <c r="T235" s="60"/>
      <c r="U235" s="60"/>
      <c r="V235" s="105"/>
      <c r="W235" s="3"/>
      <c r="X235" s="3"/>
      <c r="Y235" s="46"/>
      <c r="Z235" s="46"/>
    </row>
    <row r="236" spans="2:26" ht="15.75" x14ac:dyDescent="0.25">
      <c r="B236" s="62"/>
      <c r="C236" s="61"/>
      <c r="D236" s="61"/>
      <c r="E236" s="61"/>
      <c r="F236" s="51" t="s">
        <v>120</v>
      </c>
      <c r="G236" s="53">
        <v>5028</v>
      </c>
      <c r="H236" s="7">
        <v>2E-3</v>
      </c>
      <c r="I236" s="7">
        <v>3.0000000000000001E-3</v>
      </c>
      <c r="J236" s="7">
        <v>3.0000000000000001E-3</v>
      </c>
      <c r="K236" s="7">
        <v>2E-3</v>
      </c>
      <c r="L236" s="7">
        <v>3.0000000000000001E-3</v>
      </c>
      <c r="M236" s="7">
        <v>3.0000000000000001E-3</v>
      </c>
      <c r="N236" s="53">
        <f t="shared" si="77"/>
        <v>10.056000000000001</v>
      </c>
      <c r="O236" s="53">
        <f t="shared" si="78"/>
        <v>15.084</v>
      </c>
      <c r="P236" s="53">
        <f t="shared" si="79"/>
        <v>15.084</v>
      </c>
      <c r="Q236" s="60"/>
      <c r="R236" s="60"/>
      <c r="S236" s="60"/>
      <c r="T236" s="60"/>
      <c r="U236" s="60"/>
      <c r="V236" s="105"/>
      <c r="W236" s="3"/>
      <c r="X236" s="3"/>
      <c r="Y236" s="46"/>
      <c r="Z236" s="46"/>
    </row>
    <row r="237" spans="2:26" ht="15.75" x14ac:dyDescent="0.25">
      <c r="B237" s="62"/>
      <c r="C237" s="61"/>
      <c r="D237" s="61"/>
      <c r="E237" s="61"/>
      <c r="F237" s="51" t="s">
        <v>102</v>
      </c>
      <c r="G237" s="53">
        <v>50</v>
      </c>
      <c r="H237" s="7">
        <v>2E-3</v>
      </c>
      <c r="I237" s="7">
        <v>3.0000000000000001E-3</v>
      </c>
      <c r="J237" s="7">
        <v>3.0000000000000001E-3</v>
      </c>
      <c r="K237" s="7">
        <v>2E-3</v>
      </c>
      <c r="L237" s="7">
        <v>3.0000000000000001E-3</v>
      </c>
      <c r="M237" s="7">
        <v>3.0000000000000001E-3</v>
      </c>
      <c r="N237" s="53">
        <f t="shared" si="77"/>
        <v>0.1</v>
      </c>
      <c r="O237" s="53">
        <f t="shared" si="78"/>
        <v>0.15</v>
      </c>
      <c r="P237" s="53">
        <f t="shared" si="79"/>
        <v>0.15</v>
      </c>
      <c r="Q237" s="60"/>
      <c r="R237" s="60"/>
      <c r="S237" s="60"/>
      <c r="T237" s="60"/>
      <c r="U237" s="60"/>
      <c r="V237" s="105"/>
      <c r="W237" s="3"/>
      <c r="X237" s="3"/>
      <c r="Y237" s="46"/>
      <c r="Z237" s="46"/>
    </row>
    <row r="238" spans="2:26" ht="15.75" x14ac:dyDescent="0.25">
      <c r="B238" s="62"/>
      <c r="C238" s="61"/>
      <c r="D238" s="61"/>
      <c r="E238" s="61"/>
      <c r="F238" s="51" t="s">
        <v>27</v>
      </c>
      <c r="G238" s="53">
        <v>76</v>
      </c>
      <c r="H238" s="7">
        <v>1E-3</v>
      </c>
      <c r="I238" s="7">
        <v>1E-3</v>
      </c>
      <c r="J238" s="7">
        <v>1E-3</v>
      </c>
      <c r="K238" s="7">
        <v>1E-3</v>
      </c>
      <c r="L238" s="7">
        <v>1E-3</v>
      </c>
      <c r="M238" s="7">
        <v>1E-3</v>
      </c>
      <c r="N238" s="53">
        <f t="shared" si="77"/>
        <v>7.5999999999999998E-2</v>
      </c>
      <c r="O238" s="53">
        <f t="shared" si="78"/>
        <v>7.5999999999999998E-2</v>
      </c>
      <c r="P238" s="53">
        <f t="shared" si="79"/>
        <v>7.5999999999999998E-2</v>
      </c>
      <c r="Q238" s="60"/>
      <c r="R238" s="60"/>
      <c r="S238" s="60"/>
      <c r="T238" s="60"/>
      <c r="U238" s="60"/>
      <c r="V238" s="105"/>
      <c r="W238" s="3"/>
      <c r="X238" s="3"/>
      <c r="Y238" s="46"/>
      <c r="Z238" s="46"/>
    </row>
    <row r="239" spans="2:26" ht="15.75" x14ac:dyDescent="0.25">
      <c r="B239" s="62"/>
      <c r="C239" s="61"/>
      <c r="D239" s="61"/>
      <c r="E239" s="61"/>
      <c r="F239" s="51" t="s">
        <v>149</v>
      </c>
      <c r="G239" s="53">
        <v>2500</v>
      </c>
      <c r="H239" s="7">
        <v>1E-3</v>
      </c>
      <c r="I239" s="7">
        <v>1E-3</v>
      </c>
      <c r="J239" s="7">
        <v>1E-3</v>
      </c>
      <c r="K239" s="7">
        <v>1E-3</v>
      </c>
      <c r="L239" s="7">
        <v>1E-3</v>
      </c>
      <c r="M239" s="7">
        <v>1E-3</v>
      </c>
      <c r="N239" s="53">
        <f t="shared" si="77"/>
        <v>2.5</v>
      </c>
      <c r="O239" s="53">
        <f t="shared" si="78"/>
        <v>2.5</v>
      </c>
      <c r="P239" s="53">
        <f t="shared" si="79"/>
        <v>2.5</v>
      </c>
      <c r="Q239" s="60"/>
      <c r="R239" s="60"/>
      <c r="S239" s="60"/>
      <c r="T239" s="60"/>
      <c r="U239" s="60"/>
      <c r="V239" s="105"/>
      <c r="W239" s="3"/>
      <c r="X239" s="3"/>
      <c r="Y239" s="46"/>
      <c r="Z239" s="46"/>
    </row>
    <row r="240" spans="2:26" ht="15.75" x14ac:dyDescent="0.25">
      <c r="B240" s="62"/>
      <c r="C240" s="61"/>
      <c r="D240" s="61"/>
      <c r="E240" s="61"/>
      <c r="F240" s="51" t="s">
        <v>122</v>
      </c>
      <c r="G240" s="53">
        <v>1500</v>
      </c>
      <c r="H240" s="7">
        <v>2.8000000000000001E-2</v>
      </c>
      <c r="I240" s="7">
        <v>3.6999999999999998E-2</v>
      </c>
      <c r="J240" s="7">
        <v>3.6999999999999998E-2</v>
      </c>
      <c r="K240" s="7">
        <v>2.8000000000000001E-2</v>
      </c>
      <c r="L240" s="7">
        <v>3.6999999999999998E-2</v>
      </c>
      <c r="M240" s="7">
        <v>3.6999999999999998E-2</v>
      </c>
      <c r="N240" s="53">
        <f t="shared" si="77"/>
        <v>42</v>
      </c>
      <c r="O240" s="53">
        <f t="shared" si="78"/>
        <v>55.5</v>
      </c>
      <c r="P240" s="53">
        <f t="shared" si="79"/>
        <v>55.5</v>
      </c>
      <c r="Q240" s="60"/>
      <c r="R240" s="60"/>
      <c r="S240" s="60"/>
      <c r="T240" s="60"/>
      <c r="U240" s="60"/>
      <c r="V240" s="105"/>
      <c r="W240" s="3"/>
      <c r="X240" s="3"/>
      <c r="Y240" s="46"/>
      <c r="Z240" s="46"/>
    </row>
    <row r="241" spans="2:26" ht="15.75" x14ac:dyDescent="0.25">
      <c r="B241" s="62"/>
      <c r="C241" s="61"/>
      <c r="D241" s="61"/>
      <c r="E241" s="61"/>
      <c r="F241" s="51" t="s">
        <v>123</v>
      </c>
      <c r="G241" s="53">
        <v>1500</v>
      </c>
      <c r="H241" s="40">
        <v>2.9999999999999997E-4</v>
      </c>
      <c r="I241" s="40">
        <v>2.9999999999999997E-4</v>
      </c>
      <c r="J241" s="40">
        <v>2.9999999999999997E-4</v>
      </c>
      <c r="K241" s="40">
        <v>2.9999999999999997E-4</v>
      </c>
      <c r="L241" s="40">
        <v>2.9999999999999997E-4</v>
      </c>
      <c r="M241" s="40">
        <v>2.9999999999999997E-4</v>
      </c>
      <c r="N241" s="53">
        <f t="shared" si="77"/>
        <v>0.44999999999999996</v>
      </c>
      <c r="O241" s="53">
        <f t="shared" si="78"/>
        <v>0.44999999999999996</v>
      </c>
      <c r="P241" s="53">
        <f t="shared" si="79"/>
        <v>0.44999999999999996</v>
      </c>
      <c r="Q241" s="60"/>
      <c r="R241" s="60"/>
      <c r="S241" s="60"/>
      <c r="T241" s="60"/>
      <c r="U241" s="60"/>
      <c r="V241" s="105"/>
      <c r="W241" s="3"/>
      <c r="X241" s="3"/>
      <c r="Y241" s="46"/>
      <c r="Z241" s="46"/>
    </row>
    <row r="242" spans="2:26" ht="15.75" x14ac:dyDescent="0.25">
      <c r="B242" s="62"/>
      <c r="C242" s="61"/>
      <c r="D242" s="61"/>
      <c r="E242" s="61"/>
      <c r="F242" s="51" t="s">
        <v>24</v>
      </c>
      <c r="G242" s="53">
        <v>683</v>
      </c>
      <c r="H242" s="7">
        <v>1E-3</v>
      </c>
      <c r="I242" s="7">
        <v>1E-3</v>
      </c>
      <c r="J242" s="7">
        <v>1E-3</v>
      </c>
      <c r="K242" s="7">
        <v>1E-3</v>
      </c>
      <c r="L242" s="7">
        <v>1E-3</v>
      </c>
      <c r="M242" s="7">
        <v>1E-3</v>
      </c>
      <c r="N242" s="53">
        <f t="shared" si="77"/>
        <v>0.68300000000000005</v>
      </c>
      <c r="O242" s="53">
        <f t="shared" si="78"/>
        <v>0.68300000000000005</v>
      </c>
      <c r="P242" s="53">
        <f t="shared" si="79"/>
        <v>0.68300000000000005</v>
      </c>
      <c r="Q242" s="60"/>
      <c r="R242" s="60"/>
      <c r="S242" s="60"/>
      <c r="T242" s="60"/>
      <c r="U242" s="60"/>
      <c r="V242" s="105"/>
      <c r="W242" s="3"/>
      <c r="X242" s="3"/>
      <c r="Y242" s="46"/>
      <c r="Z242" s="46"/>
    </row>
    <row r="243" spans="2:26" ht="15.75" x14ac:dyDescent="0.25">
      <c r="B243" s="107" t="s">
        <v>50</v>
      </c>
      <c r="C243" s="52">
        <v>20</v>
      </c>
      <c r="D243" s="52">
        <v>35</v>
      </c>
      <c r="E243" s="52">
        <v>40</v>
      </c>
      <c r="F243" s="39" t="s">
        <v>37</v>
      </c>
      <c r="G243" s="53">
        <v>594</v>
      </c>
      <c r="H243" s="7">
        <v>0.02</v>
      </c>
      <c r="I243" s="52">
        <v>3.5000000000000003E-2</v>
      </c>
      <c r="J243" s="7">
        <v>0.04</v>
      </c>
      <c r="K243" s="7">
        <v>0.02</v>
      </c>
      <c r="L243" s="7">
        <v>3.5000000000000003E-2</v>
      </c>
      <c r="M243" s="7">
        <v>0.04</v>
      </c>
      <c r="N243" s="53">
        <f t="shared" si="77"/>
        <v>11.88</v>
      </c>
      <c r="O243" s="53">
        <f t="shared" si="78"/>
        <v>20.790000000000003</v>
      </c>
      <c r="P243" s="53">
        <f t="shared" si="79"/>
        <v>23.76</v>
      </c>
      <c r="Q243" s="53">
        <f>SUM(N243)</f>
        <v>11.88</v>
      </c>
      <c r="R243" s="53">
        <f>SUM(O243)</f>
        <v>20.790000000000003</v>
      </c>
      <c r="S243" s="53">
        <f>SUM(P243)</f>
        <v>23.76</v>
      </c>
      <c r="T243" s="53">
        <f>Q243+Q243*50%</f>
        <v>17.82</v>
      </c>
      <c r="U243" s="53">
        <f>R243+R243*50%</f>
        <v>31.185000000000002</v>
      </c>
      <c r="V243" s="110">
        <f>S243+S243*50%</f>
        <v>35.64</v>
      </c>
      <c r="W243" s="3"/>
      <c r="X243" s="3"/>
      <c r="Y243" s="46"/>
      <c r="Z243" s="46"/>
    </row>
    <row r="244" spans="2:26" ht="15.75" x14ac:dyDescent="0.25">
      <c r="B244" s="29"/>
      <c r="C244" s="8"/>
      <c r="D244" s="8"/>
      <c r="E244" s="8"/>
      <c r="F244" s="8"/>
      <c r="G244" s="53"/>
      <c r="H244" s="8"/>
      <c r="I244" s="8"/>
      <c r="J244" s="8"/>
      <c r="K244" s="8"/>
      <c r="L244" s="8"/>
      <c r="M244" s="8"/>
      <c r="N244" s="53"/>
      <c r="O244" s="53"/>
      <c r="P244" s="53"/>
      <c r="Q244" s="33">
        <f>SUM(Q219:Q243)</f>
        <v>471.01479999999992</v>
      </c>
      <c r="R244" s="33">
        <f t="shared" ref="R244:V244" si="80">SUM(R219:R243)</f>
        <v>518.34879999999998</v>
      </c>
      <c r="S244" s="33">
        <f t="shared" si="80"/>
        <v>607.86670000000004</v>
      </c>
      <c r="T244" s="33">
        <f t="shared" si="80"/>
        <v>706.5222</v>
      </c>
      <c r="U244" s="33">
        <f t="shared" si="80"/>
        <v>777.52319999999986</v>
      </c>
      <c r="V244" s="109">
        <f t="shared" si="80"/>
        <v>911.80005000000017</v>
      </c>
      <c r="W244" s="3"/>
      <c r="X244" s="3"/>
      <c r="Y244" s="46"/>
      <c r="Z244" s="46"/>
    </row>
    <row r="245" spans="2:26" ht="15.75" x14ac:dyDescent="0.25">
      <c r="B245" s="117" t="s">
        <v>129</v>
      </c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138"/>
      <c r="W245" s="46"/>
      <c r="X245" s="46"/>
      <c r="Y245" s="46"/>
      <c r="Z245" s="46"/>
    </row>
    <row r="246" spans="2:26" ht="31.5" x14ac:dyDescent="0.25">
      <c r="B246" s="62" t="s">
        <v>133</v>
      </c>
      <c r="C246" s="61" t="s">
        <v>111</v>
      </c>
      <c r="D246" s="61" t="s">
        <v>112</v>
      </c>
      <c r="E246" s="61" t="s">
        <v>113</v>
      </c>
      <c r="F246" s="5" t="s">
        <v>101</v>
      </c>
      <c r="G246" s="53">
        <v>2850</v>
      </c>
      <c r="H246" s="52">
        <v>0.05</v>
      </c>
      <c r="I246" s="7">
        <v>7.5999999999999998E-2</v>
      </c>
      <c r="J246" s="7">
        <v>0.10100000000000001</v>
      </c>
      <c r="K246" s="7">
        <v>3.6999999999999998E-2</v>
      </c>
      <c r="L246" s="7">
        <v>5.6000000000000001E-2</v>
      </c>
      <c r="M246" s="7">
        <v>7.3999999999999996E-2</v>
      </c>
      <c r="N246" s="53">
        <f>H246*G246</f>
        <v>142.5</v>
      </c>
      <c r="O246" s="53">
        <f>I246*G246</f>
        <v>216.6</v>
      </c>
      <c r="P246" s="53">
        <f>J246*G246</f>
        <v>287.85000000000002</v>
      </c>
      <c r="Q246" s="60">
        <f>SUM(N246:N253)</f>
        <v>174.68260000000001</v>
      </c>
      <c r="R246" s="60">
        <f>SUM(O246:O253)</f>
        <v>259.35659999999996</v>
      </c>
      <c r="S246" s="60">
        <f>SUM(P246:P253)</f>
        <v>339.41060000000004</v>
      </c>
      <c r="T246" s="61">
        <f>Q246+Q246*50%</f>
        <v>262.02390000000003</v>
      </c>
      <c r="U246" s="61">
        <f>R246+R246*50%</f>
        <v>389.03489999999994</v>
      </c>
      <c r="V246" s="106">
        <f>S246+S246*50%</f>
        <v>509.11590000000007</v>
      </c>
      <c r="W246" s="3"/>
      <c r="X246" s="46"/>
      <c r="Y246" s="46"/>
      <c r="Z246" s="46"/>
    </row>
    <row r="247" spans="2:26" ht="31.5" x14ac:dyDescent="0.25">
      <c r="B247" s="62"/>
      <c r="C247" s="61"/>
      <c r="D247" s="61"/>
      <c r="E247" s="61"/>
      <c r="F247" s="31" t="s">
        <v>114</v>
      </c>
      <c r="G247" s="53">
        <v>214</v>
      </c>
      <c r="H247" s="52">
        <v>8.9999999999999993E-3</v>
      </c>
      <c r="I247" s="52">
        <v>1.4E-2</v>
      </c>
      <c r="J247" s="52">
        <v>1.7999999999999999E-2</v>
      </c>
      <c r="K247" s="52">
        <v>8.9999999999999993E-3</v>
      </c>
      <c r="L247" s="52">
        <v>1.4E-2</v>
      </c>
      <c r="M247" s="52">
        <v>1.7999999999999999E-2</v>
      </c>
      <c r="N247" s="53">
        <f>H247*G247</f>
        <v>1.9259999999999999</v>
      </c>
      <c r="O247" s="53">
        <f>I247*G247</f>
        <v>2.996</v>
      </c>
      <c r="P247" s="53">
        <f>J247*G247</f>
        <v>3.8519999999999999</v>
      </c>
      <c r="Q247" s="60"/>
      <c r="R247" s="60"/>
      <c r="S247" s="60"/>
      <c r="T247" s="61"/>
      <c r="U247" s="61"/>
      <c r="V247" s="106"/>
      <c r="W247" s="3"/>
      <c r="X247" s="46"/>
      <c r="Y247" s="46"/>
      <c r="Z247" s="46"/>
    </row>
    <row r="248" spans="2:26" ht="15.75" x14ac:dyDescent="0.25">
      <c r="B248" s="62"/>
      <c r="C248" s="61"/>
      <c r="D248" s="61"/>
      <c r="E248" s="61"/>
      <c r="F248" s="8" t="s">
        <v>23</v>
      </c>
      <c r="G248" s="53">
        <v>133</v>
      </c>
      <c r="H248" s="52">
        <v>2.1000000000000001E-2</v>
      </c>
      <c r="I248" s="52">
        <v>3.2000000000000001E-2</v>
      </c>
      <c r="J248" s="7">
        <v>4.2000000000000003E-2</v>
      </c>
      <c r="K248" s="7">
        <v>1.7999999999999999E-2</v>
      </c>
      <c r="L248" s="7">
        <v>2.7E-2</v>
      </c>
      <c r="M248" s="7">
        <v>3.5999999999999997E-2</v>
      </c>
      <c r="N248" s="53">
        <f t="shared" ref="N248:N258" si="81">H248*G248</f>
        <v>2.7930000000000001</v>
      </c>
      <c r="O248" s="53">
        <f t="shared" ref="O248:O253" si="82">I248*G248</f>
        <v>4.2560000000000002</v>
      </c>
      <c r="P248" s="53">
        <f t="shared" ref="P248:P258" si="83">J248*G248</f>
        <v>5.5860000000000003</v>
      </c>
      <c r="Q248" s="60"/>
      <c r="R248" s="60"/>
      <c r="S248" s="60"/>
      <c r="T248" s="61"/>
      <c r="U248" s="61"/>
      <c r="V248" s="106"/>
      <c r="W248" s="3"/>
      <c r="X248" s="46"/>
      <c r="Y248" s="46"/>
      <c r="Z248" s="46"/>
    </row>
    <row r="249" spans="2:26" ht="15.75" x14ac:dyDescent="0.25">
      <c r="B249" s="62"/>
      <c r="C249" s="61"/>
      <c r="D249" s="61"/>
      <c r="E249" s="61"/>
      <c r="F249" s="8" t="s">
        <v>36</v>
      </c>
      <c r="G249" s="53">
        <v>405</v>
      </c>
      <c r="H249" s="7">
        <v>1.2E-2</v>
      </c>
      <c r="I249" s="7">
        <v>1.7000000000000001E-2</v>
      </c>
      <c r="J249" s="7">
        <v>2.4E-2</v>
      </c>
      <c r="K249" s="7">
        <v>1.2E-2</v>
      </c>
      <c r="L249" s="7">
        <v>1.7000000000000001E-2</v>
      </c>
      <c r="M249" s="7">
        <v>2.4E-2</v>
      </c>
      <c r="N249" s="53">
        <f t="shared" si="81"/>
        <v>4.8600000000000003</v>
      </c>
      <c r="O249" s="53">
        <f t="shared" si="82"/>
        <v>6.8850000000000007</v>
      </c>
      <c r="P249" s="53">
        <f t="shared" si="83"/>
        <v>9.7200000000000006</v>
      </c>
      <c r="Q249" s="60"/>
      <c r="R249" s="60"/>
      <c r="S249" s="60"/>
      <c r="T249" s="61"/>
      <c r="U249" s="61"/>
      <c r="V249" s="106"/>
      <c r="W249" s="3"/>
      <c r="X249" s="46"/>
      <c r="Y249" s="46"/>
      <c r="Z249" s="46"/>
    </row>
    <row r="250" spans="2:26" ht="15.75" x14ac:dyDescent="0.25">
      <c r="B250" s="62"/>
      <c r="C250" s="61"/>
      <c r="D250" s="61"/>
      <c r="E250" s="61"/>
      <c r="F250" s="32" t="s">
        <v>115</v>
      </c>
      <c r="G250" s="43">
        <v>1550</v>
      </c>
      <c r="H250" s="44">
        <v>5.0000000000000001E-3</v>
      </c>
      <c r="I250" s="44">
        <v>8.0000000000000002E-3</v>
      </c>
      <c r="J250" s="45">
        <v>0.01</v>
      </c>
      <c r="K250" s="44">
        <v>5.0000000000000001E-3</v>
      </c>
      <c r="L250" s="44">
        <v>8.0000000000000002E-3</v>
      </c>
      <c r="M250" s="45">
        <v>0.01</v>
      </c>
      <c r="N250" s="43">
        <f t="shared" si="81"/>
        <v>7.75</v>
      </c>
      <c r="O250" s="43">
        <f t="shared" si="82"/>
        <v>12.4</v>
      </c>
      <c r="P250" s="43">
        <f t="shared" si="83"/>
        <v>15.5</v>
      </c>
      <c r="Q250" s="60"/>
      <c r="R250" s="60"/>
      <c r="S250" s="60"/>
      <c r="T250" s="61"/>
      <c r="U250" s="61"/>
      <c r="V250" s="106"/>
      <c r="W250" s="3"/>
      <c r="X250" s="46"/>
      <c r="Y250" s="46"/>
      <c r="Z250" s="46"/>
    </row>
    <row r="251" spans="2:26" ht="15.75" x14ac:dyDescent="0.25">
      <c r="B251" s="62"/>
      <c r="C251" s="61"/>
      <c r="D251" s="61"/>
      <c r="E251" s="61"/>
      <c r="F251" s="8" t="s">
        <v>93</v>
      </c>
      <c r="G251" s="53">
        <v>683</v>
      </c>
      <c r="H251" s="52">
        <v>3.0000000000000001E-3</v>
      </c>
      <c r="I251" s="52">
        <v>5.0000000000000001E-3</v>
      </c>
      <c r="J251" s="52">
        <v>6.0000000000000001E-3</v>
      </c>
      <c r="K251" s="52">
        <v>3.0000000000000001E-3</v>
      </c>
      <c r="L251" s="52">
        <v>5.0000000000000001E-3</v>
      </c>
      <c r="M251" s="52">
        <v>6.0000000000000001E-3</v>
      </c>
      <c r="N251" s="53">
        <f t="shared" si="81"/>
        <v>2.0489999999999999</v>
      </c>
      <c r="O251" s="53">
        <f t="shared" si="82"/>
        <v>3.415</v>
      </c>
      <c r="P251" s="53">
        <f t="shared" si="83"/>
        <v>4.0979999999999999</v>
      </c>
      <c r="Q251" s="60"/>
      <c r="R251" s="60"/>
      <c r="S251" s="60"/>
      <c r="T251" s="61"/>
      <c r="U251" s="61"/>
      <c r="V251" s="106"/>
      <c r="W251" s="3"/>
      <c r="X251" s="46"/>
      <c r="Y251" s="46"/>
      <c r="Z251" s="46"/>
    </row>
    <row r="252" spans="2:26" ht="15.75" x14ac:dyDescent="0.25">
      <c r="B252" s="62"/>
      <c r="C252" s="61"/>
      <c r="D252" s="61"/>
      <c r="E252" s="61"/>
      <c r="F252" s="8" t="s">
        <v>27</v>
      </c>
      <c r="G252" s="53">
        <v>76</v>
      </c>
      <c r="H252" s="52">
        <v>1E-3</v>
      </c>
      <c r="I252" s="52">
        <v>1E-3</v>
      </c>
      <c r="J252" s="52">
        <v>1E-3</v>
      </c>
      <c r="K252" s="52">
        <v>1E-3</v>
      </c>
      <c r="L252" s="52">
        <v>1E-3</v>
      </c>
      <c r="M252" s="52">
        <v>1E-3</v>
      </c>
      <c r="N252" s="53">
        <f t="shared" si="81"/>
        <v>7.5999999999999998E-2</v>
      </c>
      <c r="O252" s="53">
        <f t="shared" si="82"/>
        <v>7.5999999999999998E-2</v>
      </c>
      <c r="P252" s="53">
        <f t="shared" si="83"/>
        <v>7.5999999999999998E-2</v>
      </c>
      <c r="Q252" s="60"/>
      <c r="R252" s="60"/>
      <c r="S252" s="60"/>
      <c r="T252" s="61"/>
      <c r="U252" s="61"/>
      <c r="V252" s="106"/>
      <c r="W252" s="3"/>
      <c r="X252" s="46"/>
      <c r="Y252" s="46"/>
      <c r="Z252" s="46"/>
    </row>
    <row r="253" spans="2:26" ht="15.75" x14ac:dyDescent="0.25">
      <c r="B253" s="62"/>
      <c r="C253" s="61"/>
      <c r="D253" s="61"/>
      <c r="E253" s="61"/>
      <c r="F253" s="8" t="s">
        <v>79</v>
      </c>
      <c r="G253" s="35">
        <v>636.42999999999995</v>
      </c>
      <c r="H253" s="35">
        <v>0.02</v>
      </c>
      <c r="I253" s="35">
        <v>0.02</v>
      </c>
      <c r="J253" s="35">
        <v>0.02</v>
      </c>
      <c r="K253" s="35">
        <v>0.02</v>
      </c>
      <c r="L253" s="35">
        <v>0.02</v>
      </c>
      <c r="M253" s="35">
        <v>0.02</v>
      </c>
      <c r="N253" s="53">
        <f t="shared" si="81"/>
        <v>12.7286</v>
      </c>
      <c r="O253" s="53">
        <f t="shared" si="82"/>
        <v>12.7286</v>
      </c>
      <c r="P253" s="53">
        <f t="shared" si="83"/>
        <v>12.7286</v>
      </c>
      <c r="Q253" s="60"/>
      <c r="R253" s="60"/>
      <c r="S253" s="60"/>
      <c r="T253" s="61"/>
      <c r="U253" s="61"/>
      <c r="V253" s="106"/>
      <c r="W253" s="3"/>
      <c r="X253" s="46"/>
      <c r="Y253" s="46"/>
      <c r="Z253" s="46"/>
    </row>
    <row r="254" spans="2:26" ht="15.75" x14ac:dyDescent="0.25">
      <c r="B254" s="62" t="s">
        <v>116</v>
      </c>
      <c r="C254" s="61">
        <v>100</v>
      </c>
      <c r="D254" s="61">
        <v>130</v>
      </c>
      <c r="E254" s="61">
        <v>150</v>
      </c>
      <c r="F254" s="8" t="s">
        <v>64</v>
      </c>
      <c r="G254" s="53">
        <v>211</v>
      </c>
      <c r="H254" s="7">
        <v>0.11700000000000001</v>
      </c>
      <c r="I254" s="7">
        <v>0.156</v>
      </c>
      <c r="J254" s="7">
        <v>0.18</v>
      </c>
      <c r="K254" s="52">
        <v>8.7999999999999995E-2</v>
      </c>
      <c r="L254" s="52">
        <v>0.11700000000000001</v>
      </c>
      <c r="M254" s="52">
        <v>0.13500000000000001</v>
      </c>
      <c r="N254" s="53">
        <f t="shared" si="81"/>
        <v>24.687000000000001</v>
      </c>
      <c r="O254" s="53">
        <f>K254*G254</f>
        <v>18.567999999999998</v>
      </c>
      <c r="P254" s="53">
        <f t="shared" si="83"/>
        <v>37.979999999999997</v>
      </c>
      <c r="Q254" s="60">
        <f>SUM(N254:N258)</f>
        <v>58.939000000000007</v>
      </c>
      <c r="R254" s="60">
        <f>SUM(O254:O258)</f>
        <v>52.414999999999992</v>
      </c>
      <c r="S254" s="60">
        <f>SUM(P254:P258)</f>
        <v>77.827999999999989</v>
      </c>
      <c r="T254" s="60">
        <f>Q254+Q254*50%</f>
        <v>88.408500000000004</v>
      </c>
      <c r="U254" s="60">
        <f>R254+R254*50%</f>
        <v>78.622499999999988</v>
      </c>
      <c r="V254" s="105">
        <f>S254+S254*50%</f>
        <v>116.74199999999999</v>
      </c>
      <c r="W254" s="3"/>
      <c r="X254" s="46"/>
      <c r="Y254" s="46"/>
      <c r="Z254" s="46"/>
    </row>
    <row r="255" spans="2:26" ht="15.75" x14ac:dyDescent="0.25">
      <c r="B255" s="62"/>
      <c r="C255" s="61"/>
      <c r="D255" s="61"/>
      <c r="E255" s="61"/>
      <c r="F255" s="8" t="s">
        <v>36</v>
      </c>
      <c r="G255" s="53">
        <v>405</v>
      </c>
      <c r="H255" s="7">
        <v>1.6E-2</v>
      </c>
      <c r="I255" s="7">
        <v>2.1000000000000001E-2</v>
      </c>
      <c r="J255" s="7">
        <v>2.4E-2</v>
      </c>
      <c r="K255" s="52">
        <v>1.4999999999999999E-2</v>
      </c>
      <c r="L255" s="52">
        <v>0.02</v>
      </c>
      <c r="M255" s="52">
        <v>2.3E-2</v>
      </c>
      <c r="N255" s="53">
        <f t="shared" si="81"/>
        <v>6.48</v>
      </c>
      <c r="O255" s="53">
        <f>K255*G255</f>
        <v>6.0750000000000002</v>
      </c>
      <c r="P255" s="53">
        <f t="shared" si="83"/>
        <v>9.7200000000000006</v>
      </c>
      <c r="Q255" s="60"/>
      <c r="R255" s="60"/>
      <c r="S255" s="60"/>
      <c r="T255" s="60"/>
      <c r="U255" s="60"/>
      <c r="V255" s="105"/>
      <c r="W255" s="3"/>
      <c r="X255" s="46"/>
      <c r="Y255" s="46"/>
      <c r="Z255" s="46"/>
    </row>
    <row r="256" spans="2:26" ht="15.75" x14ac:dyDescent="0.25">
      <c r="B256" s="62"/>
      <c r="C256" s="61"/>
      <c r="D256" s="61"/>
      <c r="E256" s="61"/>
      <c r="F256" s="8" t="s">
        <v>117</v>
      </c>
      <c r="G256" s="53">
        <v>1178</v>
      </c>
      <c r="H256" s="7">
        <v>2E-3</v>
      </c>
      <c r="I256" s="7">
        <v>3.0000000000000001E-3</v>
      </c>
      <c r="J256" s="7">
        <v>4.0000000000000001E-3</v>
      </c>
      <c r="K256" s="52">
        <v>2E-3</v>
      </c>
      <c r="L256" s="7">
        <v>3.0000000000000001E-3</v>
      </c>
      <c r="M256" s="7">
        <v>4.0000000000000001E-3</v>
      </c>
      <c r="N256" s="53">
        <f t="shared" si="81"/>
        <v>2.3559999999999999</v>
      </c>
      <c r="O256" s="53">
        <f>K256*G256</f>
        <v>2.3559999999999999</v>
      </c>
      <c r="P256" s="53">
        <f t="shared" si="83"/>
        <v>4.7119999999999997</v>
      </c>
      <c r="Q256" s="60"/>
      <c r="R256" s="60"/>
      <c r="S256" s="60"/>
      <c r="T256" s="60"/>
      <c r="U256" s="60"/>
      <c r="V256" s="105"/>
      <c r="W256" s="3"/>
      <c r="X256" s="46"/>
      <c r="Y256" s="46"/>
      <c r="Z256" s="46"/>
    </row>
    <row r="257" spans="2:26" ht="15.75" x14ac:dyDescent="0.25">
      <c r="B257" s="62"/>
      <c r="C257" s="61"/>
      <c r="D257" s="61"/>
      <c r="E257" s="61"/>
      <c r="F257" s="8" t="s">
        <v>27</v>
      </c>
      <c r="G257" s="53">
        <v>76</v>
      </c>
      <c r="H257" s="52">
        <v>1E-3</v>
      </c>
      <c r="I257" s="52">
        <v>1E-3</v>
      </c>
      <c r="J257" s="52">
        <v>1E-3</v>
      </c>
      <c r="K257" s="52">
        <v>1E-3</v>
      </c>
      <c r="L257" s="52">
        <v>1E-3</v>
      </c>
      <c r="M257" s="52">
        <v>1E-3</v>
      </c>
      <c r="N257" s="53">
        <f t="shared" si="81"/>
        <v>7.5999999999999998E-2</v>
      </c>
      <c r="O257" s="53">
        <f>I257*G257</f>
        <v>7.5999999999999998E-2</v>
      </c>
      <c r="P257" s="53">
        <f t="shared" si="83"/>
        <v>7.5999999999999998E-2</v>
      </c>
      <c r="Q257" s="60"/>
      <c r="R257" s="60"/>
      <c r="S257" s="60"/>
      <c r="T257" s="60"/>
      <c r="U257" s="60"/>
      <c r="V257" s="105"/>
      <c r="W257" s="3"/>
      <c r="X257" s="46"/>
      <c r="Y257" s="46"/>
      <c r="Z257" s="46"/>
    </row>
    <row r="258" spans="2:26" ht="15.75" x14ac:dyDescent="0.25">
      <c r="B258" s="62"/>
      <c r="C258" s="61"/>
      <c r="D258" s="61"/>
      <c r="E258" s="61"/>
      <c r="F258" s="8" t="s">
        <v>82</v>
      </c>
      <c r="G258" s="53">
        <v>5068</v>
      </c>
      <c r="H258" s="52">
        <v>5.0000000000000001E-3</v>
      </c>
      <c r="I258" s="52">
        <v>5.0000000000000001E-3</v>
      </c>
      <c r="J258" s="52">
        <v>5.0000000000000001E-3</v>
      </c>
      <c r="K258" s="52">
        <v>5.0000000000000001E-3</v>
      </c>
      <c r="L258" s="52">
        <v>5.0000000000000001E-3</v>
      </c>
      <c r="M258" s="52">
        <v>5.0000000000000001E-3</v>
      </c>
      <c r="N258" s="53">
        <f t="shared" si="81"/>
        <v>25.34</v>
      </c>
      <c r="O258" s="53">
        <f>K258*G258</f>
        <v>25.34</v>
      </c>
      <c r="P258" s="53">
        <f t="shared" si="83"/>
        <v>25.34</v>
      </c>
      <c r="Q258" s="60"/>
      <c r="R258" s="60"/>
      <c r="S258" s="60"/>
      <c r="T258" s="60"/>
      <c r="U258" s="60"/>
      <c r="V258" s="105"/>
      <c r="W258" s="3"/>
      <c r="X258" s="46"/>
      <c r="Y258" s="46"/>
      <c r="Z258" s="46"/>
    </row>
    <row r="259" spans="2:26" ht="15.75" x14ac:dyDescent="0.25">
      <c r="B259" s="116" t="s">
        <v>103</v>
      </c>
      <c r="C259" s="52">
        <v>200</v>
      </c>
      <c r="D259" s="52">
        <v>200</v>
      </c>
      <c r="E259" s="52">
        <v>200</v>
      </c>
      <c r="F259" s="5" t="s">
        <v>103</v>
      </c>
      <c r="G259" s="53">
        <v>200</v>
      </c>
      <c r="H259" s="7">
        <v>0.2</v>
      </c>
      <c r="I259" s="7">
        <v>0.2</v>
      </c>
      <c r="J259" s="7">
        <v>0.2</v>
      </c>
      <c r="K259" s="7">
        <v>0.2</v>
      </c>
      <c r="L259" s="7">
        <v>0.2</v>
      </c>
      <c r="M259" s="7">
        <v>0.2</v>
      </c>
      <c r="N259" s="53">
        <f>H259*G259</f>
        <v>40</v>
      </c>
      <c r="O259" s="53">
        <f>I259*G259</f>
        <v>40</v>
      </c>
      <c r="P259" s="53">
        <f>J259*G259</f>
        <v>40</v>
      </c>
      <c r="Q259" s="53">
        <f t="shared" ref="Q259:S260" si="84">SUM(N259)</f>
        <v>40</v>
      </c>
      <c r="R259" s="53">
        <f t="shared" si="84"/>
        <v>40</v>
      </c>
      <c r="S259" s="53">
        <f t="shared" si="84"/>
        <v>40</v>
      </c>
      <c r="T259" s="53">
        <f t="shared" ref="T259:V260" si="85">Q259+Q259*50%</f>
        <v>60</v>
      </c>
      <c r="U259" s="53">
        <f t="shared" si="85"/>
        <v>60</v>
      </c>
      <c r="V259" s="110">
        <f t="shared" si="85"/>
        <v>60</v>
      </c>
      <c r="W259" s="46"/>
      <c r="X259" s="46"/>
      <c r="Y259" s="46"/>
      <c r="Z259" s="46"/>
    </row>
    <row r="260" spans="2:26" ht="15.75" x14ac:dyDescent="0.25">
      <c r="B260" s="107" t="s">
        <v>50</v>
      </c>
      <c r="C260" s="52">
        <v>20</v>
      </c>
      <c r="D260" s="52">
        <v>35</v>
      </c>
      <c r="E260" s="52">
        <v>40</v>
      </c>
      <c r="F260" s="32" t="s">
        <v>37</v>
      </c>
      <c r="G260" s="53">
        <v>594</v>
      </c>
      <c r="H260" s="7">
        <v>0.02</v>
      </c>
      <c r="I260" s="52">
        <v>3.5000000000000003E-2</v>
      </c>
      <c r="J260" s="7">
        <v>0.04</v>
      </c>
      <c r="K260" s="7">
        <v>0.02</v>
      </c>
      <c r="L260" s="52">
        <v>3.5000000000000003E-2</v>
      </c>
      <c r="M260" s="7">
        <v>0.04</v>
      </c>
      <c r="N260" s="53">
        <f t="shared" ref="N260" si="86">H260*G260</f>
        <v>11.88</v>
      </c>
      <c r="O260" s="53">
        <f t="shared" ref="O260" si="87">I260*G260</f>
        <v>20.790000000000003</v>
      </c>
      <c r="P260" s="53">
        <f t="shared" ref="P260" si="88">J260*G260</f>
        <v>23.76</v>
      </c>
      <c r="Q260" s="53">
        <f t="shared" si="84"/>
        <v>11.88</v>
      </c>
      <c r="R260" s="53">
        <f t="shared" si="84"/>
        <v>20.790000000000003</v>
      </c>
      <c r="S260" s="53">
        <f t="shared" si="84"/>
        <v>23.76</v>
      </c>
      <c r="T260" s="52">
        <f t="shared" si="85"/>
        <v>17.82</v>
      </c>
      <c r="U260" s="53">
        <f t="shared" si="85"/>
        <v>31.185000000000002</v>
      </c>
      <c r="V260" s="110">
        <f t="shared" si="85"/>
        <v>35.64</v>
      </c>
      <c r="W260" s="46"/>
      <c r="X260" s="46"/>
      <c r="Y260" s="46"/>
      <c r="Z260" s="46"/>
    </row>
    <row r="261" spans="2:26" ht="15.75" x14ac:dyDescent="0.25">
      <c r="B261" s="29"/>
      <c r="C261" s="8"/>
      <c r="D261" s="8"/>
      <c r="E261" s="8"/>
      <c r="F261" s="8"/>
      <c r="G261" s="53"/>
      <c r="H261" s="8"/>
      <c r="I261" s="8"/>
      <c r="J261" s="8"/>
      <c r="K261" s="8"/>
      <c r="L261" s="8"/>
      <c r="M261" s="8"/>
      <c r="N261" s="53"/>
      <c r="O261" s="53"/>
      <c r="P261" s="53"/>
      <c r="Q261" s="33">
        <f t="shared" ref="Q261:V261" si="89">SUM(Q246:Q260)</f>
        <v>285.5016</v>
      </c>
      <c r="R261" s="33">
        <f t="shared" si="89"/>
        <v>372.56159999999994</v>
      </c>
      <c r="S261" s="33">
        <f t="shared" si="89"/>
        <v>480.99860000000001</v>
      </c>
      <c r="T261" s="33">
        <f t="shared" si="89"/>
        <v>428.25240000000002</v>
      </c>
      <c r="U261" s="33">
        <f t="shared" si="89"/>
        <v>558.8424</v>
      </c>
      <c r="V261" s="109">
        <f t="shared" si="89"/>
        <v>721.49790000000007</v>
      </c>
      <c r="W261" s="46"/>
      <c r="X261" s="46"/>
      <c r="Y261" s="46"/>
      <c r="Z261" s="46"/>
    </row>
    <row r="262" spans="2:26" ht="15.75" x14ac:dyDescent="0.25">
      <c r="B262" s="117" t="s">
        <v>87</v>
      </c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138"/>
      <c r="W262" s="46"/>
      <c r="X262" s="46"/>
      <c r="Y262" s="46"/>
      <c r="Z262" s="46"/>
    </row>
    <row r="263" spans="2:26" ht="15.75" x14ac:dyDescent="0.25">
      <c r="B263" s="62" t="s">
        <v>151</v>
      </c>
      <c r="C263" s="61">
        <v>60</v>
      </c>
      <c r="D263" s="61">
        <v>100</v>
      </c>
      <c r="E263" s="61">
        <v>100</v>
      </c>
      <c r="F263" s="8" t="s">
        <v>152</v>
      </c>
      <c r="G263" s="53">
        <v>348</v>
      </c>
      <c r="H263" s="35">
        <v>4.9000000000000002E-2</v>
      </c>
      <c r="I263" s="35">
        <v>0.09</v>
      </c>
      <c r="J263" s="35">
        <v>0.09</v>
      </c>
      <c r="K263" s="35">
        <v>3.6999999999999998E-2</v>
      </c>
      <c r="L263" s="35">
        <v>7.0999999999999994E-2</v>
      </c>
      <c r="M263" s="35">
        <v>7.0999999999999994E-2</v>
      </c>
      <c r="N263" s="53">
        <f t="shared" ref="N263:N275" si="90">H263*G263</f>
        <v>17.052</v>
      </c>
      <c r="O263" s="53">
        <f t="shared" ref="O263:O275" si="91">I263*G263</f>
        <v>31.32</v>
      </c>
      <c r="P263" s="53">
        <f t="shared" ref="P263:P275" si="92">J263*G263</f>
        <v>31.32</v>
      </c>
      <c r="Q263" s="60">
        <f>SUM(N263:N265)</f>
        <v>31.93</v>
      </c>
      <c r="R263" s="60">
        <f>SUM(O263:O265)</f>
        <v>53.040999999999997</v>
      </c>
      <c r="S263" s="60">
        <f>SUM(P263:P265)</f>
        <v>53.040999999999997</v>
      </c>
      <c r="T263" s="60">
        <f>Q263+Q263*50%</f>
        <v>47.894999999999996</v>
      </c>
      <c r="U263" s="60">
        <f>R263+R263*50%</f>
        <v>79.561499999999995</v>
      </c>
      <c r="V263" s="105">
        <f>S263+S263*50%</f>
        <v>79.561499999999995</v>
      </c>
      <c r="W263" s="46"/>
      <c r="X263" s="46"/>
      <c r="Y263" s="46"/>
      <c r="Z263" s="46"/>
    </row>
    <row r="264" spans="2:26" ht="15.75" x14ac:dyDescent="0.25">
      <c r="B264" s="62"/>
      <c r="C264" s="61"/>
      <c r="D264" s="61"/>
      <c r="E264" s="61"/>
      <c r="F264" s="8" t="s">
        <v>153</v>
      </c>
      <c r="G264" s="53">
        <v>770</v>
      </c>
      <c r="H264" s="53">
        <v>1.4E-2</v>
      </c>
      <c r="I264" s="35">
        <v>2.1999999999999999E-2</v>
      </c>
      <c r="J264" s="35">
        <v>2.1999999999999999E-2</v>
      </c>
      <c r="K264" s="35">
        <v>1.2E-2</v>
      </c>
      <c r="L264" s="35">
        <v>0.02</v>
      </c>
      <c r="M264" s="35">
        <v>0.02</v>
      </c>
      <c r="N264" s="53">
        <f t="shared" si="90"/>
        <v>10.78</v>
      </c>
      <c r="O264" s="53">
        <f t="shared" si="91"/>
        <v>16.939999999999998</v>
      </c>
      <c r="P264" s="53">
        <f t="shared" si="92"/>
        <v>16.939999999999998</v>
      </c>
      <c r="Q264" s="61"/>
      <c r="R264" s="61"/>
      <c r="S264" s="61"/>
      <c r="T264" s="60"/>
      <c r="U264" s="60"/>
      <c r="V264" s="105"/>
      <c r="W264" s="46"/>
      <c r="X264" s="46"/>
      <c r="Y264" s="46"/>
      <c r="Z264" s="46"/>
    </row>
    <row r="265" spans="2:26" ht="15.75" x14ac:dyDescent="0.25">
      <c r="B265" s="62"/>
      <c r="C265" s="61"/>
      <c r="D265" s="61"/>
      <c r="E265" s="61"/>
      <c r="F265" s="37" t="s">
        <v>93</v>
      </c>
      <c r="G265" s="53">
        <v>683</v>
      </c>
      <c r="H265" s="52">
        <v>6.0000000000000001E-3</v>
      </c>
      <c r="I265" s="52">
        <v>7.0000000000000001E-3</v>
      </c>
      <c r="J265" s="52">
        <v>7.0000000000000001E-3</v>
      </c>
      <c r="K265" s="52">
        <v>6.0000000000000001E-3</v>
      </c>
      <c r="L265" s="52">
        <v>7.0000000000000001E-3</v>
      </c>
      <c r="M265" s="52">
        <v>7.0000000000000001E-3</v>
      </c>
      <c r="N265" s="53">
        <f t="shared" si="90"/>
        <v>4.0979999999999999</v>
      </c>
      <c r="O265" s="53">
        <f t="shared" si="91"/>
        <v>4.7809999999999997</v>
      </c>
      <c r="P265" s="53">
        <f t="shared" si="92"/>
        <v>4.7809999999999997</v>
      </c>
      <c r="Q265" s="61"/>
      <c r="R265" s="61"/>
      <c r="S265" s="61"/>
      <c r="T265" s="60"/>
      <c r="U265" s="60"/>
      <c r="V265" s="105"/>
      <c r="W265" s="46"/>
      <c r="X265" s="46"/>
      <c r="Y265" s="46"/>
      <c r="Z265" s="46"/>
    </row>
    <row r="266" spans="2:26" ht="15.75" x14ac:dyDescent="0.25">
      <c r="B266" s="62" t="s">
        <v>154</v>
      </c>
      <c r="C266" s="61">
        <v>200</v>
      </c>
      <c r="D266" s="61">
        <v>200</v>
      </c>
      <c r="E266" s="61">
        <v>250</v>
      </c>
      <c r="F266" s="8" t="s">
        <v>140</v>
      </c>
      <c r="G266" s="53">
        <v>4650</v>
      </c>
      <c r="H266" s="7">
        <v>6.5000000000000002E-2</v>
      </c>
      <c r="I266" s="7">
        <v>6.5000000000000002E-2</v>
      </c>
      <c r="J266" s="7">
        <v>8.1000000000000003E-2</v>
      </c>
      <c r="K266" s="7">
        <v>3.7999999999999999E-2</v>
      </c>
      <c r="L266" s="7">
        <v>3.7999999999999999E-2</v>
      </c>
      <c r="M266" s="7">
        <v>4.7E-2</v>
      </c>
      <c r="N266" s="53">
        <f t="shared" si="90"/>
        <v>302.25</v>
      </c>
      <c r="O266" s="53">
        <f t="shared" si="91"/>
        <v>302.25</v>
      </c>
      <c r="P266" s="53">
        <f t="shared" si="92"/>
        <v>376.65000000000003</v>
      </c>
      <c r="Q266" s="60">
        <f>SUM(N266:N270)</f>
        <v>315.77600000000007</v>
      </c>
      <c r="R266" s="60">
        <f>SUM(O266:O270)</f>
        <v>315.77600000000007</v>
      </c>
      <c r="S266" s="60">
        <f>SUM(P266:P270)</f>
        <v>393.33200000000005</v>
      </c>
      <c r="T266" s="61">
        <f>Q266+Q266*50%</f>
        <v>473.6640000000001</v>
      </c>
      <c r="U266" s="60">
        <f>R266+R266*50%</f>
        <v>473.6640000000001</v>
      </c>
      <c r="V266" s="105">
        <f>S266+S266*50%</f>
        <v>589.99800000000005</v>
      </c>
      <c r="W266" s="46"/>
      <c r="X266" s="46"/>
      <c r="Y266" s="46"/>
      <c r="Z266" s="46"/>
    </row>
    <row r="267" spans="2:26" ht="15.75" x14ac:dyDescent="0.25">
      <c r="B267" s="62"/>
      <c r="C267" s="61"/>
      <c r="D267" s="61"/>
      <c r="E267" s="61"/>
      <c r="F267" s="8" t="s">
        <v>141</v>
      </c>
      <c r="G267" s="53">
        <v>170</v>
      </c>
      <c r="H267" s="7">
        <v>5.0000000000000001E-3</v>
      </c>
      <c r="I267" s="7">
        <v>5.0000000000000001E-3</v>
      </c>
      <c r="J267" s="7">
        <v>6.0000000000000001E-3</v>
      </c>
      <c r="K267" s="7">
        <v>5.0000000000000001E-3</v>
      </c>
      <c r="L267" s="7">
        <v>5.0000000000000001E-3</v>
      </c>
      <c r="M267" s="7">
        <v>6.0000000000000001E-3</v>
      </c>
      <c r="N267" s="53">
        <f t="shared" si="90"/>
        <v>0.85</v>
      </c>
      <c r="O267" s="53">
        <f t="shared" si="91"/>
        <v>0.85</v>
      </c>
      <c r="P267" s="53">
        <f t="shared" si="92"/>
        <v>1.02</v>
      </c>
      <c r="Q267" s="60"/>
      <c r="R267" s="60"/>
      <c r="S267" s="60"/>
      <c r="T267" s="61"/>
      <c r="U267" s="60"/>
      <c r="V267" s="105"/>
      <c r="W267" s="46"/>
      <c r="X267" s="46"/>
      <c r="Y267" s="46"/>
      <c r="Z267" s="46"/>
    </row>
    <row r="268" spans="2:26" ht="15.75" x14ac:dyDescent="0.25">
      <c r="B268" s="62"/>
      <c r="C268" s="61"/>
      <c r="D268" s="61"/>
      <c r="E268" s="61"/>
      <c r="F268" s="8" t="s">
        <v>23</v>
      </c>
      <c r="G268" s="53">
        <v>133</v>
      </c>
      <c r="H268" s="52">
        <v>1.7000000000000001E-2</v>
      </c>
      <c r="I268" s="52">
        <v>1.7000000000000001E-2</v>
      </c>
      <c r="J268" s="52">
        <v>2.1999999999999999E-2</v>
      </c>
      <c r="K268" s="52">
        <v>1.4999999999999999E-2</v>
      </c>
      <c r="L268" s="52">
        <v>1.4999999999999999E-2</v>
      </c>
      <c r="M268" s="52">
        <v>1.7999999999999999E-2</v>
      </c>
      <c r="N268" s="53">
        <f t="shared" si="90"/>
        <v>2.2610000000000001</v>
      </c>
      <c r="O268" s="53">
        <f t="shared" si="91"/>
        <v>2.2610000000000001</v>
      </c>
      <c r="P268" s="53">
        <f t="shared" si="92"/>
        <v>2.9259999999999997</v>
      </c>
      <c r="Q268" s="61"/>
      <c r="R268" s="61"/>
      <c r="S268" s="61"/>
      <c r="T268" s="61"/>
      <c r="U268" s="60"/>
      <c r="V268" s="105"/>
      <c r="W268" s="46"/>
      <c r="X268" s="46"/>
      <c r="Y268" s="46"/>
      <c r="Z268" s="46"/>
    </row>
    <row r="269" spans="2:26" ht="15.75" x14ac:dyDescent="0.25">
      <c r="B269" s="62"/>
      <c r="C269" s="61"/>
      <c r="D269" s="61"/>
      <c r="E269" s="61"/>
      <c r="F269" s="8" t="s">
        <v>64</v>
      </c>
      <c r="G269" s="53">
        <v>211</v>
      </c>
      <c r="H269" s="52">
        <v>4.9000000000000002E-2</v>
      </c>
      <c r="I269" s="52">
        <v>4.9000000000000002E-2</v>
      </c>
      <c r="J269" s="7">
        <v>0.06</v>
      </c>
      <c r="K269" s="7">
        <v>3.5999999999999997E-2</v>
      </c>
      <c r="L269" s="7">
        <v>3.5999999999999997E-2</v>
      </c>
      <c r="M269" s="7">
        <v>4.4999999999999998E-2</v>
      </c>
      <c r="N269" s="53">
        <f t="shared" si="90"/>
        <v>10.339</v>
      </c>
      <c r="O269" s="53">
        <f t="shared" si="91"/>
        <v>10.339</v>
      </c>
      <c r="P269" s="53">
        <f t="shared" si="92"/>
        <v>12.66</v>
      </c>
      <c r="Q269" s="61"/>
      <c r="R269" s="61"/>
      <c r="S269" s="61"/>
      <c r="T269" s="61"/>
      <c r="U269" s="60"/>
      <c r="V269" s="105"/>
      <c r="W269" s="46"/>
      <c r="X269" s="46"/>
      <c r="Y269" s="46"/>
      <c r="Z269" s="46"/>
    </row>
    <row r="270" spans="2:26" ht="15.75" x14ac:dyDescent="0.25">
      <c r="B270" s="62"/>
      <c r="C270" s="61"/>
      <c r="D270" s="61"/>
      <c r="E270" s="61"/>
      <c r="F270" s="8" t="s">
        <v>27</v>
      </c>
      <c r="G270" s="53">
        <v>76</v>
      </c>
      <c r="H270" s="52">
        <v>1E-3</v>
      </c>
      <c r="I270" s="52">
        <v>1E-3</v>
      </c>
      <c r="J270" s="52">
        <v>1E-3</v>
      </c>
      <c r="K270" s="52">
        <v>1E-3</v>
      </c>
      <c r="L270" s="52">
        <v>1E-3</v>
      </c>
      <c r="M270" s="52">
        <v>1E-3</v>
      </c>
      <c r="N270" s="53">
        <f t="shared" si="90"/>
        <v>7.5999999999999998E-2</v>
      </c>
      <c r="O270" s="53">
        <f t="shared" si="91"/>
        <v>7.5999999999999998E-2</v>
      </c>
      <c r="P270" s="53">
        <f t="shared" si="92"/>
        <v>7.5999999999999998E-2</v>
      </c>
      <c r="Q270" s="61"/>
      <c r="R270" s="61"/>
      <c r="S270" s="61"/>
      <c r="T270" s="61"/>
      <c r="U270" s="60"/>
      <c r="V270" s="105"/>
      <c r="W270" s="46"/>
      <c r="X270" s="46"/>
      <c r="Y270" s="46"/>
      <c r="Z270" s="46"/>
    </row>
    <row r="271" spans="2:26" ht="15.75" x14ac:dyDescent="0.25">
      <c r="B271" s="54" t="s">
        <v>82</v>
      </c>
      <c r="C271" s="52">
        <v>20</v>
      </c>
      <c r="D271" s="52">
        <v>20</v>
      </c>
      <c r="E271" s="52">
        <v>20</v>
      </c>
      <c r="F271" s="34" t="s">
        <v>82</v>
      </c>
      <c r="G271" s="53">
        <v>5068</v>
      </c>
      <c r="H271" s="7">
        <v>0.02</v>
      </c>
      <c r="I271" s="7">
        <v>0.02</v>
      </c>
      <c r="J271" s="7">
        <v>0.02</v>
      </c>
      <c r="K271" s="7">
        <v>0.02</v>
      </c>
      <c r="L271" s="7">
        <v>0.02</v>
      </c>
      <c r="M271" s="7">
        <v>0.02</v>
      </c>
      <c r="N271" s="53">
        <f t="shared" si="90"/>
        <v>101.36</v>
      </c>
      <c r="O271" s="53">
        <f t="shared" si="91"/>
        <v>101.36</v>
      </c>
      <c r="P271" s="53">
        <f t="shared" si="92"/>
        <v>101.36</v>
      </c>
      <c r="Q271" s="53">
        <f t="shared" ref="Q271:S271" si="93">SUM(N271)</f>
        <v>101.36</v>
      </c>
      <c r="R271" s="53">
        <f t="shared" si="93"/>
        <v>101.36</v>
      </c>
      <c r="S271" s="53">
        <f t="shared" si="93"/>
        <v>101.36</v>
      </c>
      <c r="T271" s="53">
        <f t="shared" ref="T271:V272" si="94">Q271+Q271*50%</f>
        <v>152.04</v>
      </c>
      <c r="U271" s="53">
        <f t="shared" si="94"/>
        <v>152.04</v>
      </c>
      <c r="V271" s="110">
        <f t="shared" si="94"/>
        <v>152.04</v>
      </c>
      <c r="W271" s="46"/>
      <c r="X271" s="46"/>
      <c r="Y271" s="46"/>
      <c r="Z271" s="46"/>
    </row>
    <row r="272" spans="2:26" ht="15.75" x14ac:dyDescent="0.25">
      <c r="B272" s="62" t="s">
        <v>85</v>
      </c>
      <c r="C272" s="61">
        <v>200</v>
      </c>
      <c r="D272" s="61">
        <v>200</v>
      </c>
      <c r="E272" s="61">
        <v>200</v>
      </c>
      <c r="F272" s="8" t="s">
        <v>96</v>
      </c>
      <c r="G272" s="53">
        <v>770</v>
      </c>
      <c r="H272" s="35">
        <v>0.02</v>
      </c>
      <c r="I272" s="35">
        <v>0.02</v>
      </c>
      <c r="J272" s="35">
        <v>0.02</v>
      </c>
      <c r="K272" s="35">
        <v>0.02</v>
      </c>
      <c r="L272" s="35">
        <v>0.02</v>
      </c>
      <c r="M272" s="35">
        <v>0.02</v>
      </c>
      <c r="N272" s="53">
        <f t="shared" si="90"/>
        <v>15.4</v>
      </c>
      <c r="O272" s="53">
        <f t="shared" si="91"/>
        <v>15.4</v>
      </c>
      <c r="P272" s="53">
        <f t="shared" si="92"/>
        <v>15.4</v>
      </c>
      <c r="Q272" s="60">
        <f>SUM(N272:N274)</f>
        <v>25.6</v>
      </c>
      <c r="R272" s="60">
        <f>SUM(O272:O274)</f>
        <v>25.6</v>
      </c>
      <c r="S272" s="60">
        <f>SUM(P272:P274)</f>
        <v>25.6</v>
      </c>
      <c r="T272" s="60">
        <f t="shared" si="94"/>
        <v>38.400000000000006</v>
      </c>
      <c r="U272" s="60">
        <f t="shared" si="94"/>
        <v>38.400000000000006</v>
      </c>
      <c r="V272" s="105">
        <f t="shared" si="94"/>
        <v>38.400000000000006</v>
      </c>
      <c r="W272" s="46"/>
      <c r="X272" s="46"/>
      <c r="Y272" s="46"/>
      <c r="Z272" s="46"/>
    </row>
    <row r="273" spans="2:26" ht="15.75" x14ac:dyDescent="0.25">
      <c r="B273" s="62"/>
      <c r="C273" s="61"/>
      <c r="D273" s="61"/>
      <c r="E273" s="61"/>
      <c r="F273" s="34" t="s">
        <v>35</v>
      </c>
      <c r="G273" s="53">
        <v>435</v>
      </c>
      <c r="H273" s="52">
        <v>0.02</v>
      </c>
      <c r="I273" s="7">
        <v>0.02</v>
      </c>
      <c r="J273" s="52">
        <v>0.02</v>
      </c>
      <c r="K273" s="52">
        <v>0.02</v>
      </c>
      <c r="L273" s="7">
        <v>0.02</v>
      </c>
      <c r="M273" s="52">
        <v>0.02</v>
      </c>
      <c r="N273" s="53">
        <f t="shared" si="90"/>
        <v>8.7000000000000011</v>
      </c>
      <c r="O273" s="53">
        <f t="shared" si="91"/>
        <v>8.7000000000000011</v>
      </c>
      <c r="P273" s="53">
        <f t="shared" si="92"/>
        <v>8.7000000000000011</v>
      </c>
      <c r="Q273" s="61"/>
      <c r="R273" s="61"/>
      <c r="S273" s="61"/>
      <c r="T273" s="60"/>
      <c r="U273" s="60"/>
      <c r="V273" s="105"/>
      <c r="W273" s="46"/>
      <c r="X273" s="46"/>
      <c r="Y273" s="46"/>
      <c r="Z273" s="46"/>
    </row>
    <row r="274" spans="2:26" ht="15.75" x14ac:dyDescent="0.25">
      <c r="B274" s="62"/>
      <c r="C274" s="61"/>
      <c r="D274" s="61"/>
      <c r="E274" s="61"/>
      <c r="F274" s="8" t="s">
        <v>65</v>
      </c>
      <c r="G274" s="53">
        <v>1500</v>
      </c>
      <c r="H274" s="52">
        <v>1E-3</v>
      </c>
      <c r="I274" s="52">
        <v>1E-3</v>
      </c>
      <c r="J274" s="52">
        <v>1E-3</v>
      </c>
      <c r="K274" s="52">
        <v>1E-3</v>
      </c>
      <c r="L274" s="52">
        <v>1E-3</v>
      </c>
      <c r="M274" s="52">
        <v>1E-3</v>
      </c>
      <c r="N274" s="53">
        <f t="shared" si="90"/>
        <v>1.5</v>
      </c>
      <c r="O274" s="53">
        <f t="shared" si="91"/>
        <v>1.5</v>
      </c>
      <c r="P274" s="53">
        <f t="shared" si="92"/>
        <v>1.5</v>
      </c>
      <c r="Q274" s="61"/>
      <c r="R274" s="61"/>
      <c r="S274" s="61"/>
      <c r="T274" s="60"/>
      <c r="U274" s="60"/>
      <c r="V274" s="105"/>
      <c r="W274" s="46"/>
      <c r="X274" s="46"/>
      <c r="Y274" s="46"/>
      <c r="Z274" s="46"/>
    </row>
    <row r="275" spans="2:26" ht="15.75" x14ac:dyDescent="0.25">
      <c r="B275" s="107" t="s">
        <v>50</v>
      </c>
      <c r="C275" s="52">
        <v>20</v>
      </c>
      <c r="D275" s="52">
        <v>35</v>
      </c>
      <c r="E275" s="52">
        <v>40</v>
      </c>
      <c r="F275" s="32" t="s">
        <v>37</v>
      </c>
      <c r="G275" s="53">
        <v>594</v>
      </c>
      <c r="H275" s="7">
        <v>0.02</v>
      </c>
      <c r="I275" s="52">
        <v>3.5000000000000003E-2</v>
      </c>
      <c r="J275" s="7">
        <v>0.04</v>
      </c>
      <c r="K275" s="7">
        <v>0.02</v>
      </c>
      <c r="L275" s="52">
        <v>3.5000000000000003E-2</v>
      </c>
      <c r="M275" s="7">
        <v>0.04</v>
      </c>
      <c r="N275" s="53">
        <f t="shared" si="90"/>
        <v>11.88</v>
      </c>
      <c r="O275" s="53">
        <f t="shared" si="91"/>
        <v>20.790000000000003</v>
      </c>
      <c r="P275" s="53">
        <f t="shared" si="92"/>
        <v>23.76</v>
      </c>
      <c r="Q275" s="53">
        <f>SUM(N275)</f>
        <v>11.88</v>
      </c>
      <c r="R275" s="53">
        <f>SUM(O275)</f>
        <v>20.790000000000003</v>
      </c>
      <c r="S275" s="53">
        <f>SUM(P275)</f>
        <v>23.76</v>
      </c>
      <c r="T275" s="53">
        <f t="shared" ref="T275:V275" si="95">Q275+Q275*50%</f>
        <v>17.82</v>
      </c>
      <c r="U275" s="53">
        <f t="shared" si="95"/>
        <v>31.185000000000002</v>
      </c>
      <c r="V275" s="110">
        <f t="shared" si="95"/>
        <v>35.64</v>
      </c>
      <c r="W275" s="46"/>
      <c r="X275" s="46"/>
      <c r="Y275" s="46"/>
      <c r="Z275" s="46"/>
    </row>
    <row r="276" spans="2:26" ht="15.75" x14ac:dyDescent="0.25">
      <c r="B276" s="29"/>
      <c r="C276" s="8"/>
      <c r="D276" s="8"/>
      <c r="E276" s="8"/>
      <c r="F276" s="8"/>
      <c r="G276" s="53"/>
      <c r="H276" s="8"/>
      <c r="I276" s="8"/>
      <c r="J276" s="8"/>
      <c r="K276" s="8"/>
      <c r="L276" s="8"/>
      <c r="M276" s="8"/>
      <c r="N276" s="53"/>
      <c r="O276" s="53"/>
      <c r="P276" s="53"/>
      <c r="Q276" s="33">
        <f>SUM(Q263:Q275)</f>
        <v>486.54600000000011</v>
      </c>
      <c r="R276" s="33">
        <f t="shared" ref="R276:V276" si="96">SUM(R263:R275)</f>
        <v>516.56700000000012</v>
      </c>
      <c r="S276" s="33">
        <f t="shared" si="96"/>
        <v>597.09300000000007</v>
      </c>
      <c r="T276" s="33">
        <f t="shared" si="96"/>
        <v>729.81900000000007</v>
      </c>
      <c r="U276" s="33">
        <f t="shared" si="96"/>
        <v>774.85050000000001</v>
      </c>
      <c r="V276" s="109">
        <f t="shared" si="96"/>
        <v>895.6395</v>
      </c>
      <c r="W276" s="46"/>
      <c r="X276" s="46"/>
      <c r="Y276" s="46"/>
      <c r="Z276" s="46"/>
    </row>
    <row r="277" spans="2:26" ht="15.75" x14ac:dyDescent="0.25">
      <c r="B277" s="117" t="s">
        <v>142</v>
      </c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138"/>
      <c r="W277" s="3"/>
      <c r="X277" s="3"/>
      <c r="Y277" s="46"/>
      <c r="Z277" s="46"/>
    </row>
    <row r="278" spans="2:26" ht="31.5" x14ac:dyDescent="0.25">
      <c r="B278" s="62" t="s">
        <v>73</v>
      </c>
      <c r="C278" s="63" t="s">
        <v>74</v>
      </c>
      <c r="D278" s="63" t="s">
        <v>75</v>
      </c>
      <c r="E278" s="63" t="s">
        <v>76</v>
      </c>
      <c r="F278" s="5" t="s">
        <v>77</v>
      </c>
      <c r="G278" s="53">
        <v>2850</v>
      </c>
      <c r="H278" s="7">
        <v>5.1999999999999998E-2</v>
      </c>
      <c r="I278" s="7">
        <v>7.8E-2</v>
      </c>
      <c r="J278" s="7">
        <v>0.104</v>
      </c>
      <c r="K278" s="7">
        <v>3.7999999999999999E-2</v>
      </c>
      <c r="L278" s="7">
        <v>5.7000000000000002E-2</v>
      </c>
      <c r="M278" s="7">
        <v>7.5999999999999998E-2</v>
      </c>
      <c r="N278" s="53">
        <f t="shared" ref="N278:N292" si="97">H278*G278</f>
        <v>148.19999999999999</v>
      </c>
      <c r="O278" s="53">
        <f t="shared" ref="O278:O289" si="98">I278*G278</f>
        <v>222.3</v>
      </c>
      <c r="P278" s="53">
        <f t="shared" ref="P278:P292" si="99">J278*G278</f>
        <v>296.39999999999998</v>
      </c>
      <c r="Q278" s="60">
        <f>SUM(N278:N284)</f>
        <v>171.91119999999998</v>
      </c>
      <c r="R278" s="60">
        <f>SUM(O278:O284)</f>
        <v>251.77199999999999</v>
      </c>
      <c r="S278" s="60">
        <f>SUM(P278:P284)</f>
        <v>341.94579999999996</v>
      </c>
      <c r="T278" s="60">
        <f>Q278+Q278*50%</f>
        <v>257.86679999999996</v>
      </c>
      <c r="U278" s="60">
        <f>R278+R278*50%</f>
        <v>377.65800000000002</v>
      </c>
      <c r="V278" s="105">
        <f>S278+S278*50%</f>
        <v>512.91869999999994</v>
      </c>
      <c r="W278" s="3"/>
      <c r="X278" s="3"/>
      <c r="Y278" s="46"/>
      <c r="Z278" s="46"/>
    </row>
    <row r="279" spans="2:26" ht="15.75" x14ac:dyDescent="0.25">
      <c r="B279" s="62"/>
      <c r="C279" s="63"/>
      <c r="D279" s="63"/>
      <c r="E279" s="63"/>
      <c r="F279" s="8" t="s">
        <v>78</v>
      </c>
      <c r="G279" s="53">
        <v>482</v>
      </c>
      <c r="H279" s="7">
        <v>5.0000000000000001E-3</v>
      </c>
      <c r="I279" s="7">
        <v>8.0000000000000002E-3</v>
      </c>
      <c r="J279" s="7">
        <v>0.01</v>
      </c>
      <c r="K279" s="7">
        <v>5.0000000000000001E-3</v>
      </c>
      <c r="L279" s="7">
        <v>8.0000000000000002E-3</v>
      </c>
      <c r="M279" s="7">
        <v>0.01</v>
      </c>
      <c r="N279" s="53">
        <f t="shared" si="97"/>
        <v>2.41</v>
      </c>
      <c r="O279" s="53">
        <f t="shared" si="98"/>
        <v>3.8559999999999999</v>
      </c>
      <c r="P279" s="53">
        <f t="shared" si="99"/>
        <v>4.82</v>
      </c>
      <c r="Q279" s="60"/>
      <c r="R279" s="60"/>
      <c r="S279" s="60"/>
      <c r="T279" s="60"/>
      <c r="U279" s="60"/>
      <c r="V279" s="105"/>
      <c r="W279" s="3"/>
      <c r="X279" s="3"/>
      <c r="Y279" s="46"/>
      <c r="Z279" s="46"/>
    </row>
    <row r="280" spans="2:26" ht="15.75" x14ac:dyDescent="0.25">
      <c r="B280" s="62"/>
      <c r="C280" s="63"/>
      <c r="D280" s="63"/>
      <c r="E280" s="63"/>
      <c r="F280" s="8" t="s">
        <v>23</v>
      </c>
      <c r="G280" s="53">
        <v>133</v>
      </c>
      <c r="H280" s="52">
        <v>2.1000000000000001E-2</v>
      </c>
      <c r="I280" s="52">
        <v>3.2000000000000001E-2</v>
      </c>
      <c r="J280" s="7">
        <v>4.2000000000000003E-2</v>
      </c>
      <c r="K280" s="7">
        <v>1.7999999999999999E-2</v>
      </c>
      <c r="L280" s="7">
        <v>2.7E-2</v>
      </c>
      <c r="M280" s="7">
        <v>3.5999999999999997E-2</v>
      </c>
      <c r="N280" s="53">
        <f t="shared" si="97"/>
        <v>2.7930000000000001</v>
      </c>
      <c r="O280" s="53">
        <f t="shared" si="98"/>
        <v>4.2560000000000002</v>
      </c>
      <c r="P280" s="53">
        <f t="shared" si="99"/>
        <v>5.5860000000000003</v>
      </c>
      <c r="Q280" s="60"/>
      <c r="R280" s="60"/>
      <c r="S280" s="60"/>
      <c r="T280" s="60"/>
      <c r="U280" s="60"/>
      <c r="V280" s="105"/>
      <c r="W280" s="3"/>
      <c r="X280" s="3"/>
      <c r="Y280" s="46"/>
      <c r="Z280" s="46"/>
    </row>
    <row r="281" spans="2:26" ht="15.75" x14ac:dyDescent="0.25">
      <c r="B281" s="62"/>
      <c r="C281" s="63"/>
      <c r="D281" s="63"/>
      <c r="E281" s="63"/>
      <c r="F281" s="8" t="s">
        <v>24</v>
      </c>
      <c r="G281" s="53">
        <v>683</v>
      </c>
      <c r="H281" s="52">
        <v>8.0000000000000002E-3</v>
      </c>
      <c r="I281" s="52">
        <v>1.2E-2</v>
      </c>
      <c r="J281" s="52">
        <v>3.2000000000000001E-2</v>
      </c>
      <c r="K281" s="52">
        <v>8.0000000000000002E-3</v>
      </c>
      <c r="L281" s="52">
        <v>1.2E-2</v>
      </c>
      <c r="M281" s="52">
        <v>3.2000000000000001E-2</v>
      </c>
      <c r="N281" s="53">
        <f t="shared" si="97"/>
        <v>5.4640000000000004</v>
      </c>
      <c r="O281" s="53">
        <f t="shared" si="98"/>
        <v>8.1959999999999997</v>
      </c>
      <c r="P281" s="53">
        <f t="shared" si="99"/>
        <v>21.856000000000002</v>
      </c>
      <c r="Q281" s="60"/>
      <c r="R281" s="60"/>
      <c r="S281" s="60"/>
      <c r="T281" s="60"/>
      <c r="U281" s="60"/>
      <c r="V281" s="105"/>
      <c r="W281" s="3"/>
      <c r="X281" s="3"/>
      <c r="Y281" s="46"/>
      <c r="Z281" s="46"/>
    </row>
    <row r="282" spans="2:26" ht="15.75" x14ac:dyDescent="0.25">
      <c r="B282" s="62"/>
      <c r="C282" s="63"/>
      <c r="D282" s="63"/>
      <c r="E282" s="63"/>
      <c r="F282" s="8" t="s">
        <v>26</v>
      </c>
      <c r="G282" s="53">
        <v>59.9</v>
      </c>
      <c r="H282" s="52">
        <v>4.0000000000000001E-3</v>
      </c>
      <c r="I282" s="52">
        <v>6.0000000000000001E-3</v>
      </c>
      <c r="J282" s="52">
        <v>8.0000000000000002E-3</v>
      </c>
      <c r="K282" s="52">
        <v>4.0000000000000001E-3</v>
      </c>
      <c r="L282" s="52">
        <v>6.0000000000000001E-3</v>
      </c>
      <c r="M282" s="52">
        <v>8.0000000000000002E-3</v>
      </c>
      <c r="N282" s="53">
        <f t="shared" si="97"/>
        <v>0.23960000000000001</v>
      </c>
      <c r="O282" s="53">
        <f t="shared" si="98"/>
        <v>0.3594</v>
      </c>
      <c r="P282" s="53">
        <f t="shared" si="99"/>
        <v>0.47920000000000001</v>
      </c>
      <c r="Q282" s="60"/>
      <c r="R282" s="60"/>
      <c r="S282" s="60"/>
      <c r="T282" s="60"/>
      <c r="U282" s="60"/>
      <c r="V282" s="105"/>
      <c r="W282" s="3"/>
      <c r="X282" s="3"/>
      <c r="Y282" s="46"/>
      <c r="Z282" s="46"/>
    </row>
    <row r="283" spans="2:26" ht="15.75" x14ac:dyDescent="0.25">
      <c r="B283" s="62"/>
      <c r="C283" s="63"/>
      <c r="D283" s="63"/>
      <c r="E283" s="63"/>
      <c r="F283" s="8" t="s">
        <v>27</v>
      </c>
      <c r="G283" s="53">
        <v>76</v>
      </c>
      <c r="H283" s="52">
        <v>1E-3</v>
      </c>
      <c r="I283" s="52">
        <v>1E-3</v>
      </c>
      <c r="J283" s="52">
        <v>1E-3</v>
      </c>
      <c r="K283" s="52">
        <v>1E-3</v>
      </c>
      <c r="L283" s="52">
        <v>1E-3</v>
      </c>
      <c r="M283" s="52">
        <v>1E-3</v>
      </c>
      <c r="N283" s="53">
        <f t="shared" si="97"/>
        <v>7.5999999999999998E-2</v>
      </c>
      <c r="O283" s="53">
        <f t="shared" si="98"/>
        <v>7.5999999999999998E-2</v>
      </c>
      <c r="P283" s="53">
        <f t="shared" si="99"/>
        <v>7.5999999999999998E-2</v>
      </c>
      <c r="Q283" s="60"/>
      <c r="R283" s="60"/>
      <c r="S283" s="60"/>
      <c r="T283" s="60"/>
      <c r="U283" s="60"/>
      <c r="V283" s="105"/>
      <c r="W283" s="3"/>
      <c r="X283" s="3"/>
      <c r="Y283" s="46"/>
      <c r="Z283" s="46"/>
    </row>
    <row r="284" spans="2:26" ht="15.75" x14ac:dyDescent="0.25">
      <c r="B284" s="62"/>
      <c r="C284" s="63"/>
      <c r="D284" s="63"/>
      <c r="E284" s="63"/>
      <c r="F284" s="8" t="s">
        <v>79</v>
      </c>
      <c r="G284" s="35">
        <v>636.42999999999995</v>
      </c>
      <c r="H284" s="35">
        <v>0.02</v>
      </c>
      <c r="I284" s="35">
        <v>0.02</v>
      </c>
      <c r="J284" s="35">
        <v>0.02</v>
      </c>
      <c r="K284" s="35">
        <v>0.02</v>
      </c>
      <c r="L284" s="35">
        <v>0.02</v>
      </c>
      <c r="M284" s="35">
        <v>0.02</v>
      </c>
      <c r="N284" s="53">
        <f t="shared" si="97"/>
        <v>12.7286</v>
      </c>
      <c r="O284" s="53">
        <f t="shared" si="98"/>
        <v>12.7286</v>
      </c>
      <c r="P284" s="53">
        <f t="shared" si="99"/>
        <v>12.7286</v>
      </c>
      <c r="Q284" s="60"/>
      <c r="R284" s="60"/>
      <c r="S284" s="60"/>
      <c r="T284" s="60"/>
      <c r="U284" s="60"/>
      <c r="V284" s="105"/>
      <c r="W284" s="46"/>
      <c r="X284" s="46"/>
      <c r="Y284" s="46"/>
      <c r="Z284" s="46"/>
    </row>
    <row r="285" spans="2:26" ht="15.75" customHeight="1" x14ac:dyDescent="0.25">
      <c r="B285" s="62" t="s">
        <v>80</v>
      </c>
      <c r="C285" s="61">
        <v>100</v>
      </c>
      <c r="D285" s="61">
        <v>130</v>
      </c>
      <c r="E285" s="61">
        <v>150</v>
      </c>
      <c r="F285" s="37" t="s">
        <v>81</v>
      </c>
      <c r="G285" s="53">
        <v>396</v>
      </c>
      <c r="H285" s="7">
        <v>3.5000000000000003E-2</v>
      </c>
      <c r="I285" s="7">
        <v>4.5999999999999999E-2</v>
      </c>
      <c r="J285" s="7">
        <v>5.2999999999999999E-2</v>
      </c>
      <c r="K285" s="7">
        <v>3.5000000000000003E-2</v>
      </c>
      <c r="L285" s="7">
        <v>4.5999999999999999E-2</v>
      </c>
      <c r="M285" s="7">
        <v>5.2999999999999999E-2</v>
      </c>
      <c r="N285" s="53">
        <f t="shared" si="97"/>
        <v>13.860000000000001</v>
      </c>
      <c r="O285" s="53">
        <f t="shared" si="98"/>
        <v>18.216000000000001</v>
      </c>
      <c r="P285" s="53">
        <f t="shared" si="99"/>
        <v>20.988</v>
      </c>
      <c r="Q285" s="60">
        <f>SUM(N285:N287)</f>
        <v>44.268000000000001</v>
      </c>
      <c r="R285" s="60">
        <f>SUM(O285:O287)</f>
        <v>48.623999999999995</v>
      </c>
      <c r="S285" s="60">
        <f>SUM(P285:P287)</f>
        <v>51.396000000000001</v>
      </c>
      <c r="T285" s="60">
        <f>Q285+Q285*50%</f>
        <v>66.402000000000001</v>
      </c>
      <c r="U285" s="60">
        <f>R285+R285*50%</f>
        <v>72.935999999999993</v>
      </c>
      <c r="V285" s="105">
        <f>S285+S285*50%</f>
        <v>77.093999999999994</v>
      </c>
      <c r="W285" s="46"/>
      <c r="X285" s="46"/>
      <c r="Y285" s="46"/>
      <c r="Z285" s="46"/>
    </row>
    <row r="286" spans="2:26" ht="15.75" x14ac:dyDescent="0.25">
      <c r="B286" s="62"/>
      <c r="C286" s="61"/>
      <c r="D286" s="61"/>
      <c r="E286" s="61"/>
      <c r="F286" s="8" t="s">
        <v>82</v>
      </c>
      <c r="G286" s="53">
        <v>5068</v>
      </c>
      <c r="H286" s="52">
        <v>5.0000000000000001E-3</v>
      </c>
      <c r="I286" s="52">
        <v>5.0000000000000001E-3</v>
      </c>
      <c r="J286" s="52">
        <v>5.0000000000000001E-3</v>
      </c>
      <c r="K286" s="52">
        <v>5.0000000000000001E-3</v>
      </c>
      <c r="L286" s="52">
        <v>5.0000000000000001E-3</v>
      </c>
      <c r="M286" s="52">
        <v>5.0000000000000001E-3</v>
      </c>
      <c r="N286" s="53">
        <f t="shared" si="97"/>
        <v>25.34</v>
      </c>
      <c r="O286" s="53">
        <f t="shared" si="98"/>
        <v>25.34</v>
      </c>
      <c r="P286" s="53">
        <f t="shared" si="99"/>
        <v>25.34</v>
      </c>
      <c r="Q286" s="60"/>
      <c r="R286" s="60"/>
      <c r="S286" s="60"/>
      <c r="T286" s="60"/>
      <c r="U286" s="60"/>
      <c r="V286" s="105"/>
      <c r="W286" s="46"/>
      <c r="X286" s="46"/>
      <c r="Y286" s="46"/>
      <c r="Z286" s="46"/>
    </row>
    <row r="287" spans="2:26" ht="15.75" x14ac:dyDescent="0.25">
      <c r="B287" s="62"/>
      <c r="C287" s="61"/>
      <c r="D287" s="61"/>
      <c r="E287" s="61"/>
      <c r="F287" s="8" t="s">
        <v>27</v>
      </c>
      <c r="G287" s="53">
        <v>76</v>
      </c>
      <c r="H287" s="52">
        <v>1E-3</v>
      </c>
      <c r="I287" s="52">
        <v>1E-3</v>
      </c>
      <c r="J287" s="52">
        <v>1E-3</v>
      </c>
      <c r="K287" s="52">
        <v>1E-3</v>
      </c>
      <c r="L287" s="52">
        <v>1E-3</v>
      </c>
      <c r="M287" s="52">
        <v>1E-3</v>
      </c>
      <c r="N287" s="53">
        <f>H287*G286</f>
        <v>5.0680000000000005</v>
      </c>
      <c r="O287" s="53">
        <f>I287*G286</f>
        <v>5.0680000000000005</v>
      </c>
      <c r="P287" s="53">
        <f>J287*G286</f>
        <v>5.0680000000000005</v>
      </c>
      <c r="Q287" s="61"/>
      <c r="R287" s="61"/>
      <c r="S287" s="61"/>
      <c r="T287" s="60"/>
      <c r="U287" s="60"/>
      <c r="V287" s="105"/>
      <c r="W287" s="46"/>
      <c r="X287" s="46"/>
      <c r="Y287" s="46"/>
      <c r="Z287" s="46"/>
    </row>
    <row r="288" spans="2:26" ht="15.75" x14ac:dyDescent="0.25">
      <c r="B288" s="62" t="s">
        <v>109</v>
      </c>
      <c r="C288" s="61">
        <v>200</v>
      </c>
      <c r="D288" s="61">
        <v>200</v>
      </c>
      <c r="E288" s="61">
        <v>200</v>
      </c>
      <c r="F288" s="11" t="s">
        <v>34</v>
      </c>
      <c r="G288" s="53">
        <v>5000</v>
      </c>
      <c r="H288" s="52">
        <v>1E-3</v>
      </c>
      <c r="I288" s="52">
        <v>1E-3</v>
      </c>
      <c r="J288" s="52">
        <v>1E-3</v>
      </c>
      <c r="K288" s="52">
        <v>1E-3</v>
      </c>
      <c r="L288" s="52">
        <v>1E-3</v>
      </c>
      <c r="M288" s="52">
        <v>1E-3</v>
      </c>
      <c r="N288" s="53">
        <f t="shared" si="97"/>
        <v>5</v>
      </c>
      <c r="O288" s="53">
        <f t="shared" si="98"/>
        <v>5</v>
      </c>
      <c r="P288" s="53">
        <f t="shared" si="99"/>
        <v>5</v>
      </c>
      <c r="Q288" s="60">
        <f>SUM(N288:N289)</f>
        <v>11.524999999999999</v>
      </c>
      <c r="R288" s="60">
        <f>SUM(O288:O289)</f>
        <v>11.524999999999999</v>
      </c>
      <c r="S288" s="60">
        <f>SUM(P288:P289)</f>
        <v>11.524999999999999</v>
      </c>
      <c r="T288" s="60">
        <f>Q288+Q288*50%</f>
        <v>17.287499999999998</v>
      </c>
      <c r="U288" s="60">
        <f>R288+R288*50%</f>
        <v>17.287499999999998</v>
      </c>
      <c r="V288" s="105">
        <f>S288+S288*50%</f>
        <v>17.287499999999998</v>
      </c>
      <c r="W288" s="46"/>
      <c r="X288" s="46"/>
      <c r="Y288" s="46"/>
      <c r="Z288" s="46"/>
    </row>
    <row r="289" spans="2:26" ht="15.75" x14ac:dyDescent="0.25">
      <c r="B289" s="62"/>
      <c r="C289" s="61"/>
      <c r="D289" s="61"/>
      <c r="E289" s="61"/>
      <c r="F289" s="8" t="s">
        <v>35</v>
      </c>
      <c r="G289" s="53">
        <v>435</v>
      </c>
      <c r="H289" s="7">
        <v>1.4999999999999999E-2</v>
      </c>
      <c r="I289" s="7">
        <v>1.4999999999999999E-2</v>
      </c>
      <c r="J289" s="7">
        <v>1.4999999999999999E-2</v>
      </c>
      <c r="K289" s="7">
        <v>1.4999999999999999E-2</v>
      </c>
      <c r="L289" s="7">
        <v>1.4999999999999999E-2</v>
      </c>
      <c r="M289" s="7">
        <v>1.4999999999999999E-2</v>
      </c>
      <c r="N289" s="53">
        <f t="shared" si="97"/>
        <v>6.5249999999999995</v>
      </c>
      <c r="O289" s="53">
        <f t="shared" si="98"/>
        <v>6.5249999999999995</v>
      </c>
      <c r="P289" s="53">
        <f t="shared" si="99"/>
        <v>6.5249999999999995</v>
      </c>
      <c r="Q289" s="60"/>
      <c r="R289" s="60"/>
      <c r="S289" s="60"/>
      <c r="T289" s="60"/>
      <c r="U289" s="60"/>
      <c r="V289" s="105"/>
      <c r="W289" s="46"/>
      <c r="X289" s="46"/>
      <c r="Y289" s="46"/>
      <c r="Z289" s="46"/>
    </row>
    <row r="290" spans="2:26" ht="15.75" x14ac:dyDescent="0.25">
      <c r="B290" s="54" t="s">
        <v>83</v>
      </c>
      <c r="C290" s="52">
        <v>20</v>
      </c>
      <c r="D290" s="52">
        <v>20</v>
      </c>
      <c r="E290" s="52">
        <v>20</v>
      </c>
      <c r="F290" s="8" t="s">
        <v>84</v>
      </c>
      <c r="G290" s="53">
        <v>5603</v>
      </c>
      <c r="H290" s="7">
        <v>0.02</v>
      </c>
      <c r="I290" s="7">
        <v>0.02</v>
      </c>
      <c r="J290" s="7">
        <v>0.02</v>
      </c>
      <c r="K290" s="7">
        <v>0.02</v>
      </c>
      <c r="L290" s="7">
        <v>0.02</v>
      </c>
      <c r="M290" s="7">
        <v>0.02</v>
      </c>
      <c r="N290" s="53">
        <f>H290*G290</f>
        <v>112.06</v>
      </c>
      <c r="O290" s="53">
        <f>I290*G290</f>
        <v>112.06</v>
      </c>
      <c r="P290" s="53">
        <f>J290*G290</f>
        <v>112.06</v>
      </c>
      <c r="Q290" s="53">
        <f>SUM(N290)</f>
        <v>112.06</v>
      </c>
      <c r="R290" s="53">
        <f>SUM(O290)</f>
        <v>112.06</v>
      </c>
      <c r="S290" s="53">
        <f>SUM(P290)</f>
        <v>112.06</v>
      </c>
      <c r="T290" s="53">
        <f t="shared" ref="T290" si="100">Q290+Q290*50%</f>
        <v>168.09</v>
      </c>
      <c r="U290" s="53">
        <f t="shared" ref="U290" si="101">R290+R290*50%</f>
        <v>168.09</v>
      </c>
      <c r="V290" s="110">
        <f t="shared" ref="V290" si="102">S290+S290*50%</f>
        <v>168.09</v>
      </c>
      <c r="W290" s="46"/>
      <c r="X290" s="46"/>
      <c r="Y290" s="46"/>
      <c r="Z290" s="46"/>
    </row>
    <row r="291" spans="2:26" ht="15.75" x14ac:dyDescent="0.25">
      <c r="B291" s="114" t="s">
        <v>32</v>
      </c>
      <c r="C291" s="52">
        <v>10</v>
      </c>
      <c r="D291" s="52">
        <v>10</v>
      </c>
      <c r="E291" s="52">
        <v>10</v>
      </c>
      <c r="F291" s="8" t="s">
        <v>32</v>
      </c>
      <c r="G291" s="53">
        <v>2500</v>
      </c>
      <c r="H291" s="52">
        <v>0.01</v>
      </c>
      <c r="I291" s="35">
        <v>0.01</v>
      </c>
      <c r="J291" s="52">
        <v>0.01</v>
      </c>
      <c r="K291" s="52">
        <v>0.01</v>
      </c>
      <c r="L291" s="52">
        <v>0.01</v>
      </c>
      <c r="M291" s="52">
        <v>0.01</v>
      </c>
      <c r="N291" s="53">
        <f t="shared" si="97"/>
        <v>25</v>
      </c>
      <c r="O291" s="53">
        <f>K291*G291</f>
        <v>25</v>
      </c>
      <c r="P291" s="53">
        <f t="shared" si="99"/>
        <v>25</v>
      </c>
      <c r="Q291" s="53">
        <f t="shared" ref="Q291:S292" si="103">SUM(N291)</f>
        <v>25</v>
      </c>
      <c r="R291" s="53">
        <f t="shared" si="103"/>
        <v>25</v>
      </c>
      <c r="S291" s="53">
        <f t="shared" si="103"/>
        <v>25</v>
      </c>
      <c r="T291" s="52">
        <f t="shared" ref="T291:V292" si="104">Q291+Q291*50%</f>
        <v>37.5</v>
      </c>
      <c r="U291" s="52">
        <f t="shared" si="104"/>
        <v>37.5</v>
      </c>
      <c r="V291" s="108">
        <f t="shared" si="104"/>
        <v>37.5</v>
      </c>
      <c r="W291" s="46"/>
      <c r="X291" s="46"/>
      <c r="Y291" s="46"/>
      <c r="Z291" s="46"/>
    </row>
    <row r="292" spans="2:26" ht="15.75" x14ac:dyDescent="0.25">
      <c r="B292" s="107" t="s">
        <v>50</v>
      </c>
      <c r="C292" s="52">
        <v>20</v>
      </c>
      <c r="D292" s="52">
        <v>35</v>
      </c>
      <c r="E292" s="52">
        <v>40</v>
      </c>
      <c r="F292" s="39" t="s">
        <v>37</v>
      </c>
      <c r="G292" s="53">
        <v>594</v>
      </c>
      <c r="H292" s="7">
        <v>0.02</v>
      </c>
      <c r="I292" s="52">
        <v>3.5000000000000003E-2</v>
      </c>
      <c r="J292" s="7">
        <v>0.04</v>
      </c>
      <c r="K292" s="7">
        <v>0.02</v>
      </c>
      <c r="L292" s="52">
        <v>3.5000000000000003E-2</v>
      </c>
      <c r="M292" s="7">
        <v>0.04</v>
      </c>
      <c r="N292" s="53">
        <f t="shared" si="97"/>
        <v>11.88</v>
      </c>
      <c r="O292" s="53">
        <f>I292*G292</f>
        <v>20.790000000000003</v>
      </c>
      <c r="P292" s="53">
        <f t="shared" si="99"/>
        <v>23.76</v>
      </c>
      <c r="Q292" s="53">
        <f t="shared" si="103"/>
        <v>11.88</v>
      </c>
      <c r="R292" s="53">
        <f t="shared" si="103"/>
        <v>20.790000000000003</v>
      </c>
      <c r="S292" s="53">
        <f t="shared" si="103"/>
        <v>23.76</v>
      </c>
      <c r="T292" s="53">
        <f t="shared" si="104"/>
        <v>17.82</v>
      </c>
      <c r="U292" s="53">
        <f t="shared" si="104"/>
        <v>31.185000000000002</v>
      </c>
      <c r="V292" s="110">
        <f t="shared" si="104"/>
        <v>35.64</v>
      </c>
      <c r="W292" s="46"/>
      <c r="X292" s="46"/>
      <c r="Y292" s="46"/>
      <c r="Z292" s="46"/>
    </row>
    <row r="293" spans="2:26" ht="15.75" x14ac:dyDescent="0.25">
      <c r="B293" s="29"/>
      <c r="C293" s="8"/>
      <c r="D293" s="8"/>
      <c r="E293" s="8"/>
      <c r="F293" s="8"/>
      <c r="G293" s="53"/>
      <c r="H293" s="8"/>
      <c r="I293" s="8"/>
      <c r="J293" s="8"/>
      <c r="K293" s="8"/>
      <c r="L293" s="8"/>
      <c r="M293" s="8"/>
      <c r="N293" s="53"/>
      <c r="O293" s="53"/>
      <c r="P293" s="53"/>
      <c r="Q293" s="33">
        <f>SUM(Q278:Q292)</f>
        <v>376.64419999999996</v>
      </c>
      <c r="R293" s="33">
        <f t="shared" ref="R293:V293" si="105">SUM(R278:R292)</f>
        <v>469.77099999999996</v>
      </c>
      <c r="S293" s="33">
        <f t="shared" si="105"/>
        <v>565.68679999999995</v>
      </c>
      <c r="T293" s="33">
        <f t="shared" si="105"/>
        <v>564.96630000000005</v>
      </c>
      <c r="U293" s="33">
        <f t="shared" si="105"/>
        <v>704.65650000000005</v>
      </c>
      <c r="V293" s="109">
        <f t="shared" si="105"/>
        <v>848.53020000000004</v>
      </c>
      <c r="W293" s="46"/>
      <c r="X293" s="46"/>
      <c r="Y293" s="46"/>
      <c r="Z293" s="46"/>
    </row>
    <row r="294" spans="2:26" ht="15.75" customHeight="1" x14ac:dyDescent="0.25">
      <c r="B294" s="140" t="s">
        <v>156</v>
      </c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41"/>
      <c r="W294" s="3"/>
      <c r="X294" s="3"/>
      <c r="Y294" s="3"/>
      <c r="Z294" s="46"/>
    </row>
    <row r="295" spans="2:26" ht="15.75" customHeight="1" x14ac:dyDescent="0.25">
      <c r="B295" s="117" t="s">
        <v>130</v>
      </c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138"/>
      <c r="W295" s="3"/>
      <c r="X295" s="3"/>
      <c r="Y295" s="3"/>
      <c r="Z295" s="46"/>
    </row>
    <row r="296" spans="2:26" ht="31.5" x14ac:dyDescent="0.25">
      <c r="B296" s="62" t="s">
        <v>158</v>
      </c>
      <c r="C296" s="61">
        <v>150</v>
      </c>
      <c r="D296" s="61">
        <v>200</v>
      </c>
      <c r="E296" s="61">
        <v>250</v>
      </c>
      <c r="F296" s="5" t="s">
        <v>127</v>
      </c>
      <c r="G296" s="53">
        <v>2850</v>
      </c>
      <c r="H296" s="7">
        <v>0.15</v>
      </c>
      <c r="I296" s="7">
        <v>0.15</v>
      </c>
      <c r="J296" s="7">
        <v>0.2</v>
      </c>
      <c r="K296" s="7">
        <v>0.107</v>
      </c>
      <c r="L296" s="7">
        <v>0.107</v>
      </c>
      <c r="M296" s="7">
        <v>0.14299999999999999</v>
      </c>
      <c r="N296" s="53">
        <f t="shared" ref="N296:N307" si="106">H296*G296</f>
        <v>427.5</v>
      </c>
      <c r="O296" s="53">
        <f t="shared" ref="O296:O307" si="107">I296*G296</f>
        <v>427.5</v>
      </c>
      <c r="P296" s="53">
        <f t="shared" ref="P296:P307" si="108">J296*G296</f>
        <v>570</v>
      </c>
      <c r="Q296" s="60">
        <f>SUM(N296:N302)</f>
        <v>470.61</v>
      </c>
      <c r="R296" s="60">
        <f>SUM(O296:O302)</f>
        <v>470.61</v>
      </c>
      <c r="S296" s="60">
        <f>SUM(P296:P302)</f>
        <v>628.14100000000008</v>
      </c>
      <c r="T296" s="60">
        <f>Q296+Q296*50%</f>
        <v>705.91499999999996</v>
      </c>
      <c r="U296" s="60">
        <f>R296+R296*50%</f>
        <v>705.91499999999996</v>
      </c>
      <c r="V296" s="105">
        <f>S296+S296*50%</f>
        <v>942.21150000000011</v>
      </c>
      <c r="W296" s="3"/>
      <c r="X296" s="3"/>
      <c r="Y296" s="3"/>
      <c r="Z296" s="46"/>
    </row>
    <row r="297" spans="2:26" ht="15.75" x14ac:dyDescent="0.25">
      <c r="B297" s="62"/>
      <c r="C297" s="61"/>
      <c r="D297" s="61"/>
      <c r="E297" s="61"/>
      <c r="F297" s="8" t="s">
        <v>128</v>
      </c>
      <c r="G297" s="53">
        <v>482</v>
      </c>
      <c r="H297" s="52">
        <v>4.2999999999999997E-2</v>
      </c>
      <c r="I297" s="52">
        <v>4.2999999999999997E-2</v>
      </c>
      <c r="J297" s="7">
        <v>6.8000000000000005E-2</v>
      </c>
      <c r="K297" s="7">
        <v>4.2999999999999997E-2</v>
      </c>
      <c r="L297" s="7">
        <v>4.2999999999999997E-2</v>
      </c>
      <c r="M297" s="7">
        <v>6.8000000000000005E-2</v>
      </c>
      <c r="N297" s="53">
        <f t="shared" si="106"/>
        <v>20.725999999999999</v>
      </c>
      <c r="O297" s="53">
        <f t="shared" si="107"/>
        <v>20.725999999999999</v>
      </c>
      <c r="P297" s="53">
        <f t="shared" si="108"/>
        <v>32.776000000000003</v>
      </c>
      <c r="Q297" s="61"/>
      <c r="R297" s="61"/>
      <c r="S297" s="61"/>
      <c r="T297" s="60"/>
      <c r="U297" s="60"/>
      <c r="V297" s="105"/>
      <c r="W297" s="3"/>
      <c r="X297" s="3"/>
      <c r="Y297" s="3"/>
      <c r="Z297" s="46"/>
    </row>
    <row r="298" spans="2:26" ht="15.75" x14ac:dyDescent="0.25">
      <c r="B298" s="62"/>
      <c r="C298" s="61"/>
      <c r="D298" s="61"/>
      <c r="E298" s="61"/>
      <c r="F298" s="8" t="s">
        <v>93</v>
      </c>
      <c r="G298" s="53">
        <v>683</v>
      </c>
      <c r="H298" s="41">
        <v>1.2999999999999999E-2</v>
      </c>
      <c r="I298" s="41">
        <v>1.2999999999999999E-2</v>
      </c>
      <c r="J298" s="7">
        <v>0.01</v>
      </c>
      <c r="K298" s="7">
        <v>1.2999999999999999E-2</v>
      </c>
      <c r="L298" s="7">
        <v>1.2999999999999999E-2</v>
      </c>
      <c r="M298" s="7">
        <v>0.01</v>
      </c>
      <c r="N298" s="53">
        <f t="shared" si="106"/>
        <v>8.8789999999999996</v>
      </c>
      <c r="O298" s="53">
        <f t="shared" si="107"/>
        <v>8.8789999999999996</v>
      </c>
      <c r="P298" s="53">
        <f t="shared" si="108"/>
        <v>6.83</v>
      </c>
      <c r="Q298" s="61"/>
      <c r="R298" s="61"/>
      <c r="S298" s="61"/>
      <c r="T298" s="60"/>
      <c r="U298" s="60"/>
      <c r="V298" s="105"/>
      <c r="W298" s="3"/>
      <c r="X298" s="3"/>
      <c r="Y298" s="3"/>
      <c r="Z298" s="46"/>
    </row>
    <row r="299" spans="2:26" ht="15.75" x14ac:dyDescent="0.25">
      <c r="B299" s="62"/>
      <c r="C299" s="61"/>
      <c r="D299" s="61"/>
      <c r="E299" s="61"/>
      <c r="F299" s="8" t="s">
        <v>23</v>
      </c>
      <c r="G299" s="53">
        <v>133</v>
      </c>
      <c r="H299" s="41">
        <v>1.6E-2</v>
      </c>
      <c r="I299" s="41">
        <v>1.6E-2</v>
      </c>
      <c r="J299" s="7">
        <v>1.2E-2</v>
      </c>
      <c r="K299" s="7">
        <v>1.2999999999999999E-2</v>
      </c>
      <c r="L299" s="7">
        <v>1.2999999999999999E-2</v>
      </c>
      <c r="M299" s="7">
        <v>0.01</v>
      </c>
      <c r="N299" s="53">
        <f t="shared" si="106"/>
        <v>2.1280000000000001</v>
      </c>
      <c r="O299" s="53">
        <f t="shared" si="107"/>
        <v>2.1280000000000001</v>
      </c>
      <c r="P299" s="53">
        <f t="shared" si="108"/>
        <v>1.5960000000000001</v>
      </c>
      <c r="Q299" s="61"/>
      <c r="R299" s="61"/>
      <c r="S299" s="61"/>
      <c r="T299" s="60"/>
      <c r="U299" s="60"/>
      <c r="V299" s="105"/>
      <c r="W299" s="3"/>
      <c r="X299" s="3"/>
      <c r="Y299" s="3"/>
      <c r="Z299" s="46"/>
    </row>
    <row r="300" spans="2:26" ht="15.75" x14ac:dyDescent="0.25">
      <c r="B300" s="62"/>
      <c r="C300" s="61"/>
      <c r="D300" s="61"/>
      <c r="E300" s="61"/>
      <c r="F300" s="8" t="s">
        <v>22</v>
      </c>
      <c r="G300" s="53">
        <v>177</v>
      </c>
      <c r="H300" s="41">
        <v>1.2999999999999999E-2</v>
      </c>
      <c r="I300" s="41">
        <v>1.2999999999999999E-2</v>
      </c>
      <c r="J300" s="7">
        <v>1.9E-2</v>
      </c>
      <c r="K300" s="7">
        <v>0.01</v>
      </c>
      <c r="L300" s="7">
        <v>0.01</v>
      </c>
      <c r="M300" s="7">
        <v>1.4999999999999999E-2</v>
      </c>
      <c r="N300" s="53">
        <f t="shared" si="106"/>
        <v>2.3009999999999997</v>
      </c>
      <c r="O300" s="53">
        <f t="shared" si="107"/>
        <v>2.3009999999999997</v>
      </c>
      <c r="P300" s="53">
        <f t="shared" si="108"/>
        <v>3.363</v>
      </c>
      <c r="Q300" s="61"/>
      <c r="R300" s="61"/>
      <c r="S300" s="61"/>
      <c r="T300" s="60"/>
      <c r="U300" s="60"/>
      <c r="V300" s="105"/>
      <c r="W300" s="3"/>
      <c r="X300" s="3"/>
      <c r="Y300" s="3"/>
      <c r="Z300" s="46"/>
    </row>
    <row r="301" spans="2:26" ht="15.75" x14ac:dyDescent="0.25">
      <c r="B301" s="62"/>
      <c r="C301" s="61"/>
      <c r="D301" s="61"/>
      <c r="E301" s="61"/>
      <c r="F301" s="8" t="s">
        <v>25</v>
      </c>
      <c r="G301" s="53">
        <v>900</v>
      </c>
      <c r="H301" s="41">
        <v>0.01</v>
      </c>
      <c r="I301" s="41">
        <v>0.01</v>
      </c>
      <c r="J301" s="7">
        <v>1.4999999999999999E-2</v>
      </c>
      <c r="K301" s="7">
        <v>0.01</v>
      </c>
      <c r="L301" s="7">
        <v>0.01</v>
      </c>
      <c r="M301" s="7">
        <v>1.4999999999999999E-2</v>
      </c>
      <c r="N301" s="53">
        <f t="shared" si="106"/>
        <v>9</v>
      </c>
      <c r="O301" s="53">
        <f t="shared" si="107"/>
        <v>9</v>
      </c>
      <c r="P301" s="53">
        <f t="shared" si="108"/>
        <v>13.5</v>
      </c>
      <c r="Q301" s="61"/>
      <c r="R301" s="61"/>
      <c r="S301" s="61"/>
      <c r="T301" s="60"/>
      <c r="U301" s="60"/>
      <c r="V301" s="105"/>
      <c r="W301" s="3"/>
      <c r="X301" s="3"/>
      <c r="Y301" s="3"/>
      <c r="Z301" s="46"/>
    </row>
    <row r="302" spans="2:26" ht="15.75" x14ac:dyDescent="0.25">
      <c r="B302" s="62"/>
      <c r="C302" s="61"/>
      <c r="D302" s="61"/>
      <c r="E302" s="61"/>
      <c r="F302" s="8" t="s">
        <v>27</v>
      </c>
      <c r="G302" s="53">
        <v>76</v>
      </c>
      <c r="H302" s="52">
        <v>1E-3</v>
      </c>
      <c r="I302" s="52">
        <v>1E-3</v>
      </c>
      <c r="J302" s="7">
        <v>1E-3</v>
      </c>
      <c r="K302" s="7">
        <v>1E-3</v>
      </c>
      <c r="L302" s="7">
        <v>1E-3</v>
      </c>
      <c r="M302" s="7">
        <v>1E-3</v>
      </c>
      <c r="N302" s="53">
        <f t="shared" si="106"/>
        <v>7.5999999999999998E-2</v>
      </c>
      <c r="O302" s="53">
        <f t="shared" si="107"/>
        <v>7.5999999999999998E-2</v>
      </c>
      <c r="P302" s="53">
        <f t="shared" si="108"/>
        <v>7.5999999999999998E-2</v>
      </c>
      <c r="Q302" s="61"/>
      <c r="R302" s="61"/>
      <c r="S302" s="61"/>
      <c r="T302" s="60"/>
      <c r="U302" s="60"/>
      <c r="V302" s="105"/>
      <c r="W302" s="3"/>
      <c r="X302" s="3"/>
      <c r="Y302" s="3"/>
      <c r="Z302" s="46"/>
    </row>
    <row r="303" spans="2:26" ht="15.75" x14ac:dyDescent="0.25">
      <c r="B303" s="114" t="s">
        <v>71</v>
      </c>
      <c r="C303" s="52">
        <v>100</v>
      </c>
      <c r="D303" s="52">
        <v>100</v>
      </c>
      <c r="E303" s="52">
        <v>100</v>
      </c>
      <c r="F303" s="8" t="s">
        <v>71</v>
      </c>
      <c r="G303" s="53">
        <v>800</v>
      </c>
      <c r="H303" s="7">
        <v>0.1</v>
      </c>
      <c r="I303" s="7">
        <v>0.1</v>
      </c>
      <c r="J303" s="7">
        <v>0.1</v>
      </c>
      <c r="K303" s="7">
        <v>0.1</v>
      </c>
      <c r="L303" s="7">
        <v>0.1</v>
      </c>
      <c r="M303" s="7">
        <v>0.1</v>
      </c>
      <c r="N303" s="53">
        <f t="shared" si="106"/>
        <v>80</v>
      </c>
      <c r="O303" s="53">
        <f t="shared" si="107"/>
        <v>80</v>
      </c>
      <c r="P303" s="53">
        <f t="shared" si="108"/>
        <v>80</v>
      </c>
      <c r="Q303" s="53">
        <f t="shared" ref="Q303:S304" si="109">SUM(N303)</f>
        <v>80</v>
      </c>
      <c r="R303" s="53">
        <f t="shared" si="109"/>
        <v>80</v>
      </c>
      <c r="S303" s="53">
        <f t="shared" si="109"/>
        <v>80</v>
      </c>
      <c r="T303" s="53">
        <f t="shared" ref="T303:V305" si="110">Q303+Q303*50%</f>
        <v>120</v>
      </c>
      <c r="U303" s="53">
        <f t="shared" si="110"/>
        <v>120</v>
      </c>
      <c r="V303" s="110">
        <f t="shared" si="110"/>
        <v>120</v>
      </c>
      <c r="W303" s="3"/>
      <c r="X303" s="3"/>
      <c r="Y303" s="3"/>
      <c r="Z303" s="46"/>
    </row>
    <row r="304" spans="2:26" ht="15.75" x14ac:dyDescent="0.25">
      <c r="B304" s="114" t="s">
        <v>32</v>
      </c>
      <c r="C304" s="52">
        <v>10</v>
      </c>
      <c r="D304" s="52">
        <v>10</v>
      </c>
      <c r="E304" s="52">
        <v>10</v>
      </c>
      <c r="F304" s="8" t="s">
        <v>157</v>
      </c>
      <c r="G304" s="53">
        <v>2500</v>
      </c>
      <c r="H304" s="7">
        <v>0.01</v>
      </c>
      <c r="I304" s="7">
        <v>0.01</v>
      </c>
      <c r="J304" s="7">
        <v>0.01</v>
      </c>
      <c r="K304" s="7">
        <v>0.01</v>
      </c>
      <c r="L304" s="7">
        <v>0.01</v>
      </c>
      <c r="M304" s="7">
        <v>0.01</v>
      </c>
      <c r="N304" s="53">
        <f t="shared" si="106"/>
        <v>25</v>
      </c>
      <c r="O304" s="53">
        <f t="shared" si="107"/>
        <v>25</v>
      </c>
      <c r="P304" s="53">
        <f t="shared" si="108"/>
        <v>25</v>
      </c>
      <c r="Q304" s="53">
        <f t="shared" si="109"/>
        <v>25</v>
      </c>
      <c r="R304" s="53">
        <f t="shared" si="109"/>
        <v>25</v>
      </c>
      <c r="S304" s="53">
        <f t="shared" si="109"/>
        <v>25</v>
      </c>
      <c r="T304" s="53">
        <f t="shared" si="110"/>
        <v>37.5</v>
      </c>
      <c r="U304" s="53">
        <f t="shared" si="110"/>
        <v>37.5</v>
      </c>
      <c r="V304" s="110">
        <f t="shared" si="110"/>
        <v>37.5</v>
      </c>
      <c r="W304" s="3"/>
      <c r="X304" s="3"/>
      <c r="Y304" s="3"/>
      <c r="Z304" s="46"/>
    </row>
    <row r="305" spans="2:26" ht="15.75" x14ac:dyDescent="0.25">
      <c r="B305" s="62" t="s">
        <v>109</v>
      </c>
      <c r="C305" s="61">
        <v>200</v>
      </c>
      <c r="D305" s="61">
        <v>200</v>
      </c>
      <c r="E305" s="61">
        <v>200</v>
      </c>
      <c r="F305" s="11" t="s">
        <v>34</v>
      </c>
      <c r="G305" s="53">
        <v>5000</v>
      </c>
      <c r="H305" s="52">
        <v>1E-3</v>
      </c>
      <c r="I305" s="52">
        <v>1E-3</v>
      </c>
      <c r="J305" s="52">
        <v>1E-3</v>
      </c>
      <c r="K305" s="52">
        <v>1E-3</v>
      </c>
      <c r="L305" s="52">
        <v>1E-3</v>
      </c>
      <c r="M305" s="52">
        <v>1E-3</v>
      </c>
      <c r="N305" s="53">
        <f t="shared" si="106"/>
        <v>5</v>
      </c>
      <c r="O305" s="53">
        <f t="shared" si="107"/>
        <v>5</v>
      </c>
      <c r="P305" s="53">
        <f t="shared" si="108"/>
        <v>5</v>
      </c>
      <c r="Q305" s="60">
        <f>SUM(N305:N306)</f>
        <v>11.524999999999999</v>
      </c>
      <c r="R305" s="60">
        <f>SUM(O305:O306)</f>
        <v>11.524999999999999</v>
      </c>
      <c r="S305" s="60">
        <f>SUM(P305:P306)</f>
        <v>11.524999999999999</v>
      </c>
      <c r="T305" s="60">
        <f t="shared" si="110"/>
        <v>17.287499999999998</v>
      </c>
      <c r="U305" s="60">
        <f t="shared" si="110"/>
        <v>17.287499999999998</v>
      </c>
      <c r="V305" s="105">
        <f t="shared" si="110"/>
        <v>17.287499999999998</v>
      </c>
      <c r="W305" s="3"/>
      <c r="X305" s="3"/>
      <c r="Y305" s="3"/>
      <c r="Z305" s="46"/>
    </row>
    <row r="306" spans="2:26" ht="15.75" x14ac:dyDescent="0.25">
      <c r="B306" s="62"/>
      <c r="C306" s="61"/>
      <c r="D306" s="61"/>
      <c r="E306" s="61"/>
      <c r="F306" s="8" t="s">
        <v>35</v>
      </c>
      <c r="G306" s="53">
        <v>435</v>
      </c>
      <c r="H306" s="7">
        <v>1.4999999999999999E-2</v>
      </c>
      <c r="I306" s="7">
        <v>1.4999999999999999E-2</v>
      </c>
      <c r="J306" s="7">
        <v>1.4999999999999999E-2</v>
      </c>
      <c r="K306" s="7">
        <v>1.4999999999999999E-2</v>
      </c>
      <c r="L306" s="7">
        <v>1.4999999999999999E-2</v>
      </c>
      <c r="M306" s="7">
        <v>1.4999999999999999E-2</v>
      </c>
      <c r="N306" s="53">
        <f t="shared" si="106"/>
        <v>6.5249999999999995</v>
      </c>
      <c r="O306" s="53">
        <f t="shared" si="107"/>
        <v>6.5249999999999995</v>
      </c>
      <c r="P306" s="53">
        <f t="shared" si="108"/>
        <v>6.5249999999999995</v>
      </c>
      <c r="Q306" s="60"/>
      <c r="R306" s="60"/>
      <c r="S306" s="60"/>
      <c r="T306" s="60"/>
      <c r="U306" s="60"/>
      <c r="V306" s="105"/>
      <c r="W306" s="3"/>
      <c r="X306" s="3"/>
      <c r="Y306" s="3"/>
      <c r="Z306" s="46"/>
    </row>
    <row r="307" spans="2:26" ht="15.75" x14ac:dyDescent="0.25">
      <c r="B307" s="107" t="s">
        <v>50</v>
      </c>
      <c r="C307" s="52">
        <v>20</v>
      </c>
      <c r="D307" s="52">
        <v>35</v>
      </c>
      <c r="E307" s="52">
        <v>40</v>
      </c>
      <c r="F307" s="39" t="s">
        <v>37</v>
      </c>
      <c r="G307" s="53">
        <v>594</v>
      </c>
      <c r="H307" s="7">
        <v>0.02</v>
      </c>
      <c r="I307" s="52">
        <v>3.5000000000000003E-2</v>
      </c>
      <c r="J307" s="7">
        <v>0.04</v>
      </c>
      <c r="K307" s="7">
        <v>0.02</v>
      </c>
      <c r="L307" s="52">
        <v>3.5000000000000003E-2</v>
      </c>
      <c r="M307" s="7">
        <v>0.04</v>
      </c>
      <c r="N307" s="53">
        <f t="shared" si="106"/>
        <v>11.88</v>
      </c>
      <c r="O307" s="53">
        <f t="shared" si="107"/>
        <v>20.790000000000003</v>
      </c>
      <c r="P307" s="53">
        <f t="shared" si="108"/>
        <v>23.76</v>
      </c>
      <c r="Q307" s="53">
        <f>SUM(N307)</f>
        <v>11.88</v>
      </c>
      <c r="R307" s="53">
        <f>SUM(O307)</f>
        <v>20.790000000000003</v>
      </c>
      <c r="S307" s="53">
        <f>SUM(P307)</f>
        <v>23.76</v>
      </c>
      <c r="T307" s="53">
        <f t="shared" ref="T307:V308" si="111">Q307+Q307*50%</f>
        <v>17.82</v>
      </c>
      <c r="U307" s="53">
        <f t="shared" si="111"/>
        <v>31.185000000000002</v>
      </c>
      <c r="V307" s="110">
        <f t="shared" si="111"/>
        <v>35.64</v>
      </c>
      <c r="W307" s="3"/>
      <c r="X307" s="3"/>
      <c r="Y307" s="3"/>
      <c r="Z307" s="46"/>
    </row>
    <row r="308" spans="2:26" ht="15.75" x14ac:dyDescent="0.25">
      <c r="B308" s="29"/>
      <c r="C308" s="8"/>
      <c r="D308" s="8"/>
      <c r="E308" s="8"/>
      <c r="F308" s="8"/>
      <c r="G308" s="53"/>
      <c r="H308" s="8"/>
      <c r="I308" s="8"/>
      <c r="J308" s="8"/>
      <c r="K308" s="8"/>
      <c r="L308" s="8"/>
      <c r="M308" s="8"/>
      <c r="N308" s="53"/>
      <c r="O308" s="53"/>
      <c r="P308" s="53"/>
      <c r="Q308" s="33">
        <f>SUM(Q296:Q307)</f>
        <v>599.01499999999999</v>
      </c>
      <c r="R308" s="33">
        <f>SUM(R296:R307)</f>
        <v>607.92499999999995</v>
      </c>
      <c r="S308" s="33">
        <f>SUM(S296:S307)</f>
        <v>768.42600000000004</v>
      </c>
      <c r="T308" s="33">
        <f t="shared" si="111"/>
        <v>898.52250000000004</v>
      </c>
      <c r="U308" s="33">
        <f t="shared" si="111"/>
        <v>911.88749999999993</v>
      </c>
      <c r="V308" s="109">
        <f t="shared" si="111"/>
        <v>1152.6390000000001</v>
      </c>
      <c r="W308" s="3"/>
      <c r="X308" s="3"/>
      <c r="Y308" s="3"/>
      <c r="Z308" s="46"/>
    </row>
    <row r="309" spans="2:26" ht="15.75" x14ac:dyDescent="0.25">
      <c r="B309" s="117" t="s">
        <v>131</v>
      </c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138"/>
      <c r="W309" s="3"/>
      <c r="X309" s="3"/>
      <c r="Y309" s="3"/>
      <c r="Z309" s="46"/>
    </row>
    <row r="310" spans="2:26" ht="15.75" x14ac:dyDescent="0.25">
      <c r="B310" s="62" t="s">
        <v>137</v>
      </c>
      <c r="C310" s="61">
        <v>60</v>
      </c>
      <c r="D310" s="61">
        <v>100</v>
      </c>
      <c r="E310" s="61">
        <v>100</v>
      </c>
      <c r="F310" s="8" t="s">
        <v>138</v>
      </c>
      <c r="G310" s="53">
        <v>132</v>
      </c>
      <c r="H310" s="7">
        <v>5.8999999999999997E-2</v>
      </c>
      <c r="I310" s="53">
        <v>9.9000000000000005E-2</v>
      </c>
      <c r="J310" s="7">
        <v>9.9000000000000005E-2</v>
      </c>
      <c r="K310" s="7">
        <v>4.7E-2</v>
      </c>
      <c r="L310" s="7">
        <v>7.9000000000000001E-2</v>
      </c>
      <c r="M310" s="7">
        <v>7.9000000000000001E-2</v>
      </c>
      <c r="N310" s="53">
        <f t="shared" ref="N310:N327" si="112">H310*G310</f>
        <v>7.7879999999999994</v>
      </c>
      <c r="O310" s="53">
        <f t="shared" ref="O310:O327" si="113">I310*G310</f>
        <v>13.068000000000001</v>
      </c>
      <c r="P310" s="53">
        <f t="shared" ref="P310:P327" si="114">J310*G310</f>
        <v>13.068000000000001</v>
      </c>
      <c r="Q310" s="60">
        <f>SUM(N310:N314)</f>
        <v>12.633999999999999</v>
      </c>
      <c r="R310" s="60">
        <f>SUM(O310:O314)</f>
        <v>20.6</v>
      </c>
      <c r="S310" s="60">
        <f>SUM(P310:P314)</f>
        <v>21.035000000000004</v>
      </c>
      <c r="T310" s="60">
        <f>Q310+Q310*50%</f>
        <v>18.950999999999997</v>
      </c>
      <c r="U310" s="60">
        <f>R310+R310*50%</f>
        <v>30.900000000000002</v>
      </c>
      <c r="V310" s="105">
        <f>S310+S310*50%</f>
        <v>31.552500000000006</v>
      </c>
      <c r="W310" s="3"/>
      <c r="X310" s="46"/>
      <c r="Y310" s="46"/>
      <c r="Z310" s="46"/>
    </row>
    <row r="311" spans="2:26" ht="15.75" x14ac:dyDescent="0.25">
      <c r="B311" s="62"/>
      <c r="C311" s="61"/>
      <c r="D311" s="61"/>
      <c r="E311" s="61"/>
      <c r="F311" s="8" t="s">
        <v>22</v>
      </c>
      <c r="G311" s="53">
        <v>177</v>
      </c>
      <c r="H311" s="52">
        <v>8.0000000000000002E-3</v>
      </c>
      <c r="I311" s="52">
        <v>1.2999999999999999E-2</v>
      </c>
      <c r="J311" s="52">
        <v>1.2999999999999999E-2</v>
      </c>
      <c r="K311" s="52">
        <v>0.06</v>
      </c>
      <c r="L311" s="52">
        <v>0.01</v>
      </c>
      <c r="M311" s="52">
        <v>0.01</v>
      </c>
      <c r="N311" s="53">
        <f t="shared" si="112"/>
        <v>1.4159999999999999</v>
      </c>
      <c r="O311" s="53">
        <f t="shared" si="113"/>
        <v>2.3009999999999997</v>
      </c>
      <c r="P311" s="53">
        <f t="shared" si="114"/>
        <v>2.3009999999999997</v>
      </c>
      <c r="Q311" s="60"/>
      <c r="R311" s="60"/>
      <c r="S311" s="60"/>
      <c r="T311" s="60"/>
      <c r="U311" s="60"/>
      <c r="V311" s="105"/>
      <c r="W311" s="3"/>
      <c r="X311" s="46"/>
      <c r="Y311" s="46"/>
      <c r="Z311" s="46"/>
    </row>
    <row r="312" spans="2:26" ht="15.75" x14ac:dyDescent="0.25">
      <c r="B312" s="62"/>
      <c r="C312" s="61"/>
      <c r="D312" s="61"/>
      <c r="E312" s="61"/>
      <c r="F312" s="8" t="s">
        <v>24</v>
      </c>
      <c r="G312" s="53">
        <v>683</v>
      </c>
      <c r="H312" s="52">
        <v>3.0000000000000001E-3</v>
      </c>
      <c r="I312" s="52">
        <v>5.0000000000000001E-3</v>
      </c>
      <c r="J312" s="52">
        <v>5.0000000000000001E-3</v>
      </c>
      <c r="K312" s="52">
        <v>3.0000000000000001E-3</v>
      </c>
      <c r="L312" s="52">
        <v>5.0000000000000001E-3</v>
      </c>
      <c r="M312" s="52">
        <v>5.0000000000000001E-3</v>
      </c>
      <c r="N312" s="53">
        <f t="shared" si="112"/>
        <v>2.0489999999999999</v>
      </c>
      <c r="O312" s="53">
        <f t="shared" si="113"/>
        <v>3.415</v>
      </c>
      <c r="P312" s="53">
        <f t="shared" si="114"/>
        <v>3.415</v>
      </c>
      <c r="Q312" s="60"/>
      <c r="R312" s="60"/>
      <c r="S312" s="60"/>
      <c r="T312" s="60"/>
      <c r="U312" s="60"/>
      <c r="V312" s="105"/>
      <c r="W312" s="3"/>
      <c r="X312" s="46"/>
      <c r="Y312" s="46"/>
      <c r="Z312" s="46"/>
    </row>
    <row r="313" spans="2:26" ht="15.75" x14ac:dyDescent="0.25">
      <c r="B313" s="62"/>
      <c r="C313" s="61"/>
      <c r="D313" s="61"/>
      <c r="E313" s="61"/>
      <c r="F313" s="8" t="s">
        <v>27</v>
      </c>
      <c r="G313" s="53">
        <v>76</v>
      </c>
      <c r="H313" s="52">
        <v>1E-3</v>
      </c>
      <c r="I313" s="52">
        <v>1E-3</v>
      </c>
      <c r="J313" s="52">
        <v>1E-3</v>
      </c>
      <c r="K313" s="52">
        <v>1E-3</v>
      </c>
      <c r="L313" s="52">
        <v>1E-3</v>
      </c>
      <c r="M313" s="52">
        <v>1E-3</v>
      </c>
      <c r="N313" s="53">
        <f t="shared" si="112"/>
        <v>7.5999999999999998E-2</v>
      </c>
      <c r="O313" s="53">
        <f t="shared" si="113"/>
        <v>7.5999999999999998E-2</v>
      </c>
      <c r="P313" s="53">
        <f t="shared" si="114"/>
        <v>7.5999999999999998E-2</v>
      </c>
      <c r="Q313" s="61"/>
      <c r="R313" s="61"/>
      <c r="S313" s="61"/>
      <c r="T313" s="60"/>
      <c r="U313" s="60"/>
      <c r="V313" s="105"/>
      <c r="W313" s="3"/>
      <c r="X313" s="46"/>
      <c r="Y313" s="46"/>
      <c r="Z313" s="46"/>
    </row>
    <row r="314" spans="2:26" ht="15.75" x14ac:dyDescent="0.25">
      <c r="B314" s="62"/>
      <c r="C314" s="61"/>
      <c r="D314" s="61"/>
      <c r="E314" s="61"/>
      <c r="F314" s="8" t="s">
        <v>35</v>
      </c>
      <c r="G314" s="53">
        <v>435</v>
      </c>
      <c r="H314" s="52">
        <v>3.0000000000000001E-3</v>
      </c>
      <c r="I314" s="52">
        <v>4.0000000000000001E-3</v>
      </c>
      <c r="J314" s="52">
        <v>5.0000000000000001E-3</v>
      </c>
      <c r="K314" s="52">
        <v>3.0000000000000001E-3</v>
      </c>
      <c r="L314" s="52">
        <v>4.0000000000000001E-3</v>
      </c>
      <c r="M314" s="52">
        <v>5.0000000000000001E-3</v>
      </c>
      <c r="N314" s="53">
        <f t="shared" si="112"/>
        <v>1.3049999999999999</v>
      </c>
      <c r="O314" s="53">
        <f t="shared" si="113"/>
        <v>1.74</v>
      </c>
      <c r="P314" s="53">
        <f t="shared" si="114"/>
        <v>2.1750000000000003</v>
      </c>
      <c r="Q314" s="61"/>
      <c r="R314" s="61"/>
      <c r="S314" s="61"/>
      <c r="T314" s="60"/>
      <c r="U314" s="60"/>
      <c r="V314" s="105"/>
      <c r="W314" s="3"/>
      <c r="X314" s="46"/>
      <c r="Y314" s="46"/>
      <c r="Z314" s="46"/>
    </row>
    <row r="315" spans="2:26" ht="31.5" x14ac:dyDescent="0.25">
      <c r="B315" s="62" t="s">
        <v>124</v>
      </c>
      <c r="C315" s="61" t="s">
        <v>111</v>
      </c>
      <c r="D315" s="61" t="s">
        <v>112</v>
      </c>
      <c r="E315" s="61" t="s">
        <v>113</v>
      </c>
      <c r="F315" s="5" t="s">
        <v>101</v>
      </c>
      <c r="G315" s="53">
        <v>2850</v>
      </c>
      <c r="H315" s="52">
        <v>0.05</v>
      </c>
      <c r="I315" s="7">
        <v>7.5999999999999998E-2</v>
      </c>
      <c r="J315" s="7">
        <v>0.10100000000000001</v>
      </c>
      <c r="K315" s="7">
        <v>3.6999999999999998E-2</v>
      </c>
      <c r="L315" s="7">
        <v>5.6000000000000001E-2</v>
      </c>
      <c r="M315" s="7">
        <v>7.3999999999999996E-2</v>
      </c>
      <c r="N315" s="53">
        <f t="shared" si="112"/>
        <v>142.5</v>
      </c>
      <c r="O315" s="53">
        <f t="shared" si="113"/>
        <v>216.6</v>
      </c>
      <c r="P315" s="53">
        <f t="shared" si="114"/>
        <v>287.85000000000002</v>
      </c>
      <c r="Q315" s="60">
        <f>SUM(N315:N322)</f>
        <v>174.68260000000001</v>
      </c>
      <c r="R315" s="60">
        <f>SUM(O315:O322)</f>
        <v>259.35659999999996</v>
      </c>
      <c r="S315" s="60">
        <f>SUM(P315:P322)</f>
        <v>339.41060000000004</v>
      </c>
      <c r="T315" s="61">
        <f>Q315+Q315*50%</f>
        <v>262.02390000000003</v>
      </c>
      <c r="U315" s="61">
        <f>R315+R315*50%</f>
        <v>389.03489999999994</v>
      </c>
      <c r="V315" s="106">
        <f>S315+S315*50%</f>
        <v>509.11590000000007</v>
      </c>
      <c r="W315" s="3"/>
      <c r="X315" s="46"/>
      <c r="Y315" s="46"/>
      <c r="Z315" s="46"/>
    </row>
    <row r="316" spans="2:26" ht="31.5" x14ac:dyDescent="0.25">
      <c r="B316" s="62"/>
      <c r="C316" s="61"/>
      <c r="D316" s="61"/>
      <c r="E316" s="61"/>
      <c r="F316" s="31" t="s">
        <v>114</v>
      </c>
      <c r="G316" s="53">
        <v>214</v>
      </c>
      <c r="H316" s="52">
        <v>8.9999999999999993E-3</v>
      </c>
      <c r="I316" s="52">
        <v>1.4E-2</v>
      </c>
      <c r="J316" s="52">
        <v>1.7999999999999999E-2</v>
      </c>
      <c r="K316" s="52">
        <v>8.9999999999999993E-3</v>
      </c>
      <c r="L316" s="52">
        <v>1.4E-2</v>
      </c>
      <c r="M316" s="52">
        <v>1.7999999999999999E-2</v>
      </c>
      <c r="N316" s="53">
        <f t="shared" si="112"/>
        <v>1.9259999999999999</v>
      </c>
      <c r="O316" s="53">
        <f t="shared" si="113"/>
        <v>2.996</v>
      </c>
      <c r="P316" s="53">
        <f t="shared" si="114"/>
        <v>3.8519999999999999</v>
      </c>
      <c r="Q316" s="60"/>
      <c r="R316" s="60"/>
      <c r="S316" s="60"/>
      <c r="T316" s="61"/>
      <c r="U316" s="61"/>
      <c r="V316" s="106"/>
      <c r="W316" s="3"/>
      <c r="X316" s="46"/>
      <c r="Y316" s="46"/>
      <c r="Z316" s="46"/>
    </row>
    <row r="317" spans="2:26" ht="15.75" x14ac:dyDescent="0.25">
      <c r="B317" s="62"/>
      <c r="C317" s="61"/>
      <c r="D317" s="61"/>
      <c r="E317" s="61"/>
      <c r="F317" s="8" t="s">
        <v>23</v>
      </c>
      <c r="G317" s="53">
        <v>133</v>
      </c>
      <c r="H317" s="52">
        <v>2.1000000000000001E-2</v>
      </c>
      <c r="I317" s="52">
        <v>3.2000000000000001E-2</v>
      </c>
      <c r="J317" s="7">
        <v>4.2000000000000003E-2</v>
      </c>
      <c r="K317" s="7">
        <v>1.7999999999999999E-2</v>
      </c>
      <c r="L317" s="7">
        <v>2.7E-2</v>
      </c>
      <c r="M317" s="7">
        <v>3.5999999999999997E-2</v>
      </c>
      <c r="N317" s="53">
        <f t="shared" si="112"/>
        <v>2.7930000000000001</v>
      </c>
      <c r="O317" s="53">
        <f t="shared" si="113"/>
        <v>4.2560000000000002</v>
      </c>
      <c r="P317" s="53">
        <f t="shared" si="114"/>
        <v>5.5860000000000003</v>
      </c>
      <c r="Q317" s="60"/>
      <c r="R317" s="60"/>
      <c r="S317" s="60"/>
      <c r="T317" s="61"/>
      <c r="U317" s="61"/>
      <c r="V317" s="106"/>
      <c r="W317" s="3"/>
      <c r="X317" s="46"/>
      <c r="Y317" s="46"/>
      <c r="Z317" s="46"/>
    </row>
    <row r="318" spans="2:26" ht="15.75" x14ac:dyDescent="0.25">
      <c r="B318" s="62"/>
      <c r="C318" s="61"/>
      <c r="D318" s="61"/>
      <c r="E318" s="61"/>
      <c r="F318" s="8" t="s">
        <v>36</v>
      </c>
      <c r="G318" s="53">
        <v>405</v>
      </c>
      <c r="H318" s="7">
        <v>1.2E-2</v>
      </c>
      <c r="I318" s="7">
        <v>1.7000000000000001E-2</v>
      </c>
      <c r="J318" s="7">
        <v>2.4E-2</v>
      </c>
      <c r="K318" s="7">
        <v>1.2E-2</v>
      </c>
      <c r="L318" s="7">
        <v>1.7000000000000001E-2</v>
      </c>
      <c r="M318" s="7">
        <v>2.4E-2</v>
      </c>
      <c r="N318" s="53">
        <f t="shared" si="112"/>
        <v>4.8600000000000003</v>
      </c>
      <c r="O318" s="53">
        <f t="shared" si="113"/>
        <v>6.8850000000000007</v>
      </c>
      <c r="P318" s="53">
        <f t="shared" si="114"/>
        <v>9.7200000000000006</v>
      </c>
      <c r="Q318" s="60"/>
      <c r="R318" s="60"/>
      <c r="S318" s="60"/>
      <c r="T318" s="61"/>
      <c r="U318" s="61"/>
      <c r="V318" s="106"/>
      <c r="W318" s="3"/>
      <c r="X318" s="46"/>
      <c r="Y318" s="46"/>
      <c r="Z318" s="46"/>
    </row>
    <row r="319" spans="2:26" ht="15.75" x14ac:dyDescent="0.25">
      <c r="B319" s="62"/>
      <c r="C319" s="61"/>
      <c r="D319" s="61"/>
      <c r="E319" s="61"/>
      <c r="F319" s="8" t="s">
        <v>115</v>
      </c>
      <c r="G319" s="53">
        <v>1550</v>
      </c>
      <c r="H319" s="52">
        <v>5.0000000000000001E-3</v>
      </c>
      <c r="I319" s="52">
        <v>8.0000000000000002E-3</v>
      </c>
      <c r="J319" s="7">
        <v>0.01</v>
      </c>
      <c r="K319" s="52">
        <v>5.0000000000000001E-3</v>
      </c>
      <c r="L319" s="52">
        <v>8.0000000000000002E-3</v>
      </c>
      <c r="M319" s="7">
        <v>0.01</v>
      </c>
      <c r="N319" s="53">
        <f t="shared" si="112"/>
        <v>7.75</v>
      </c>
      <c r="O319" s="53">
        <f t="shared" si="113"/>
        <v>12.4</v>
      </c>
      <c r="P319" s="53">
        <f t="shared" si="114"/>
        <v>15.5</v>
      </c>
      <c r="Q319" s="60"/>
      <c r="R319" s="60"/>
      <c r="S319" s="60"/>
      <c r="T319" s="61"/>
      <c r="U319" s="61"/>
      <c r="V319" s="106"/>
      <c r="W319" s="3"/>
      <c r="X319" s="46"/>
      <c r="Y319" s="46"/>
      <c r="Z319" s="46"/>
    </row>
    <row r="320" spans="2:26" ht="15.75" x14ac:dyDescent="0.25">
      <c r="B320" s="62"/>
      <c r="C320" s="61"/>
      <c r="D320" s="61"/>
      <c r="E320" s="61"/>
      <c r="F320" s="8" t="s">
        <v>93</v>
      </c>
      <c r="G320" s="53">
        <v>683</v>
      </c>
      <c r="H320" s="52">
        <v>3.0000000000000001E-3</v>
      </c>
      <c r="I320" s="52">
        <v>5.0000000000000001E-3</v>
      </c>
      <c r="J320" s="52">
        <v>6.0000000000000001E-3</v>
      </c>
      <c r="K320" s="52">
        <v>3.0000000000000001E-3</v>
      </c>
      <c r="L320" s="52">
        <v>5.0000000000000001E-3</v>
      </c>
      <c r="M320" s="52">
        <v>6.0000000000000001E-3</v>
      </c>
      <c r="N320" s="53">
        <f t="shared" si="112"/>
        <v>2.0489999999999999</v>
      </c>
      <c r="O320" s="53">
        <f t="shared" si="113"/>
        <v>3.415</v>
      </c>
      <c r="P320" s="53">
        <f t="shared" si="114"/>
        <v>4.0979999999999999</v>
      </c>
      <c r="Q320" s="60"/>
      <c r="R320" s="60"/>
      <c r="S320" s="60"/>
      <c r="T320" s="61"/>
      <c r="U320" s="61"/>
      <c r="V320" s="106"/>
      <c r="W320" s="3"/>
      <c r="X320" s="46"/>
      <c r="Y320" s="46"/>
      <c r="Z320" s="46"/>
    </row>
    <row r="321" spans="2:26" ht="15.75" x14ac:dyDescent="0.25">
      <c r="B321" s="62"/>
      <c r="C321" s="61"/>
      <c r="D321" s="61"/>
      <c r="E321" s="61"/>
      <c r="F321" s="8" t="s">
        <v>27</v>
      </c>
      <c r="G321" s="53">
        <v>76</v>
      </c>
      <c r="H321" s="52">
        <v>1E-3</v>
      </c>
      <c r="I321" s="52">
        <v>1E-3</v>
      </c>
      <c r="J321" s="52">
        <v>1E-3</v>
      </c>
      <c r="K321" s="52">
        <v>1E-3</v>
      </c>
      <c r="L321" s="52">
        <v>1E-3</v>
      </c>
      <c r="M321" s="52">
        <v>1E-3</v>
      </c>
      <c r="N321" s="53">
        <f t="shared" si="112"/>
        <v>7.5999999999999998E-2</v>
      </c>
      <c r="O321" s="53">
        <f t="shared" si="113"/>
        <v>7.5999999999999998E-2</v>
      </c>
      <c r="P321" s="53">
        <f t="shared" si="114"/>
        <v>7.5999999999999998E-2</v>
      </c>
      <c r="Q321" s="60"/>
      <c r="R321" s="60"/>
      <c r="S321" s="60"/>
      <c r="T321" s="61"/>
      <c r="U321" s="61"/>
      <c r="V321" s="106"/>
      <c r="W321" s="3"/>
      <c r="X321" s="46"/>
      <c r="Y321" s="46"/>
      <c r="Z321" s="46"/>
    </row>
    <row r="322" spans="2:26" ht="15.75" x14ac:dyDescent="0.25">
      <c r="B322" s="62"/>
      <c r="C322" s="61"/>
      <c r="D322" s="61"/>
      <c r="E322" s="61"/>
      <c r="F322" s="8" t="s">
        <v>79</v>
      </c>
      <c r="G322" s="35">
        <v>636.42999999999995</v>
      </c>
      <c r="H322" s="35">
        <v>0.02</v>
      </c>
      <c r="I322" s="35">
        <v>0.02</v>
      </c>
      <c r="J322" s="35">
        <v>0.02</v>
      </c>
      <c r="K322" s="35">
        <v>0.02</v>
      </c>
      <c r="L322" s="35">
        <v>0.02</v>
      </c>
      <c r="M322" s="35">
        <v>0.02</v>
      </c>
      <c r="N322" s="53">
        <f t="shared" si="112"/>
        <v>12.7286</v>
      </c>
      <c r="O322" s="53">
        <f t="shared" si="113"/>
        <v>12.7286</v>
      </c>
      <c r="P322" s="53">
        <f t="shared" si="114"/>
        <v>12.7286</v>
      </c>
      <c r="Q322" s="60"/>
      <c r="R322" s="60"/>
      <c r="S322" s="60"/>
      <c r="T322" s="61"/>
      <c r="U322" s="61"/>
      <c r="V322" s="106"/>
      <c r="W322" s="3"/>
      <c r="X322" s="46"/>
      <c r="Y322" s="46"/>
      <c r="Z322" s="46"/>
    </row>
    <row r="323" spans="2:26" ht="15.75" x14ac:dyDescent="0.25">
      <c r="B323" s="62" t="s">
        <v>80</v>
      </c>
      <c r="C323" s="61">
        <v>100</v>
      </c>
      <c r="D323" s="61">
        <v>130</v>
      </c>
      <c r="E323" s="61">
        <v>150</v>
      </c>
      <c r="F323" s="37" t="s">
        <v>81</v>
      </c>
      <c r="G323" s="53">
        <v>396</v>
      </c>
      <c r="H323" s="7">
        <v>3.5000000000000003E-2</v>
      </c>
      <c r="I323" s="7">
        <v>4.5999999999999999E-2</v>
      </c>
      <c r="J323" s="7">
        <v>5.2999999999999999E-2</v>
      </c>
      <c r="K323" s="7">
        <v>3.5000000000000003E-2</v>
      </c>
      <c r="L323" s="7">
        <v>4.5999999999999999E-2</v>
      </c>
      <c r="M323" s="7">
        <v>5.2999999999999999E-2</v>
      </c>
      <c r="N323" s="53">
        <f>H323*G323</f>
        <v>13.860000000000001</v>
      </c>
      <c r="O323" s="53">
        <f>I323*G323</f>
        <v>18.216000000000001</v>
      </c>
      <c r="P323" s="53">
        <f>J323*G323</f>
        <v>20.988</v>
      </c>
      <c r="Q323" s="60">
        <f>SUM(N323:N325)</f>
        <v>44.268000000000001</v>
      </c>
      <c r="R323" s="60">
        <f>SUM(O323:O325)</f>
        <v>48.623999999999995</v>
      </c>
      <c r="S323" s="60">
        <f>SUM(P323:P325)</f>
        <v>51.396000000000001</v>
      </c>
      <c r="T323" s="60">
        <f>Q323+Q323*50%</f>
        <v>66.402000000000001</v>
      </c>
      <c r="U323" s="60">
        <f>R323+R323*50%</f>
        <v>72.935999999999993</v>
      </c>
      <c r="V323" s="105">
        <f>S323+S323*50%</f>
        <v>77.093999999999994</v>
      </c>
      <c r="W323" s="3"/>
      <c r="X323" s="46"/>
      <c r="Y323" s="46"/>
      <c r="Z323" s="46"/>
    </row>
    <row r="324" spans="2:26" ht="15.75" x14ac:dyDescent="0.25">
      <c r="B324" s="62"/>
      <c r="C324" s="61"/>
      <c r="D324" s="61"/>
      <c r="E324" s="61"/>
      <c r="F324" s="8" t="s">
        <v>82</v>
      </c>
      <c r="G324" s="53">
        <v>5068</v>
      </c>
      <c r="H324" s="52">
        <v>5.0000000000000001E-3</v>
      </c>
      <c r="I324" s="52">
        <v>5.0000000000000001E-3</v>
      </c>
      <c r="J324" s="52">
        <v>5.0000000000000001E-3</v>
      </c>
      <c r="K324" s="52">
        <v>5.0000000000000001E-3</v>
      </c>
      <c r="L324" s="52">
        <v>5.0000000000000001E-3</v>
      </c>
      <c r="M324" s="52">
        <v>5.0000000000000001E-3</v>
      </c>
      <c r="N324" s="53">
        <f>H324*G324</f>
        <v>25.34</v>
      </c>
      <c r="O324" s="53">
        <f>I324*G324</f>
        <v>25.34</v>
      </c>
      <c r="P324" s="53">
        <f>J324*G324</f>
        <v>25.34</v>
      </c>
      <c r="Q324" s="60"/>
      <c r="R324" s="60"/>
      <c r="S324" s="60"/>
      <c r="T324" s="60"/>
      <c r="U324" s="60"/>
      <c r="V324" s="105"/>
      <c r="W324" s="3"/>
      <c r="X324" s="46"/>
      <c r="Y324" s="46"/>
      <c r="Z324" s="46"/>
    </row>
    <row r="325" spans="2:26" ht="15.75" x14ac:dyDescent="0.25">
      <c r="B325" s="62"/>
      <c r="C325" s="61"/>
      <c r="D325" s="61"/>
      <c r="E325" s="61"/>
      <c r="F325" s="8" t="s">
        <v>27</v>
      </c>
      <c r="G325" s="53">
        <v>76</v>
      </c>
      <c r="H325" s="52">
        <v>1E-3</v>
      </c>
      <c r="I325" s="52">
        <v>1E-3</v>
      </c>
      <c r="J325" s="52">
        <v>1E-3</v>
      </c>
      <c r="K325" s="52">
        <v>1E-3</v>
      </c>
      <c r="L325" s="52">
        <v>1E-3</v>
      </c>
      <c r="M325" s="52">
        <v>1E-3</v>
      </c>
      <c r="N325" s="53">
        <f>H325*G324</f>
        <v>5.0680000000000005</v>
      </c>
      <c r="O325" s="53">
        <f>I325*G324</f>
        <v>5.0680000000000005</v>
      </c>
      <c r="P325" s="53">
        <f>J325*G324</f>
        <v>5.0680000000000005</v>
      </c>
      <c r="Q325" s="61"/>
      <c r="R325" s="61"/>
      <c r="S325" s="61"/>
      <c r="T325" s="60"/>
      <c r="U325" s="60"/>
      <c r="V325" s="105"/>
      <c r="W325" s="3"/>
      <c r="X325" s="46"/>
      <c r="Y325" s="46"/>
      <c r="Z325" s="46"/>
    </row>
    <row r="326" spans="2:26" ht="15.75" x14ac:dyDescent="0.25">
      <c r="B326" s="118" t="s">
        <v>159</v>
      </c>
      <c r="C326" s="52">
        <v>200</v>
      </c>
      <c r="D326" s="52">
        <v>200</v>
      </c>
      <c r="E326" s="52">
        <v>200</v>
      </c>
      <c r="F326" s="5" t="s">
        <v>103</v>
      </c>
      <c r="G326" s="53">
        <v>200</v>
      </c>
      <c r="H326" s="7">
        <v>0.2</v>
      </c>
      <c r="I326" s="7">
        <v>0.2</v>
      </c>
      <c r="J326" s="7">
        <v>0.2</v>
      </c>
      <c r="K326" s="7">
        <v>0.2</v>
      </c>
      <c r="L326" s="7">
        <v>0.2</v>
      </c>
      <c r="M326" s="7">
        <v>0.2</v>
      </c>
      <c r="N326" s="53">
        <f t="shared" si="112"/>
        <v>40</v>
      </c>
      <c r="O326" s="53">
        <f t="shared" si="113"/>
        <v>40</v>
      </c>
      <c r="P326" s="53">
        <f t="shared" si="114"/>
        <v>40</v>
      </c>
      <c r="Q326" s="53">
        <f t="shared" ref="Q326:S327" si="115">SUM(N326)</f>
        <v>40</v>
      </c>
      <c r="R326" s="53">
        <f t="shared" si="115"/>
        <v>40</v>
      </c>
      <c r="S326" s="53">
        <f t="shared" si="115"/>
        <v>40</v>
      </c>
      <c r="T326" s="53">
        <f t="shared" ref="T326:V327" si="116">Q326+Q326*50%</f>
        <v>60</v>
      </c>
      <c r="U326" s="53">
        <f t="shared" si="116"/>
        <v>60</v>
      </c>
      <c r="V326" s="110">
        <f t="shared" si="116"/>
        <v>60</v>
      </c>
      <c r="W326" s="3"/>
      <c r="X326" s="46"/>
      <c r="Y326" s="46"/>
      <c r="Z326" s="46"/>
    </row>
    <row r="327" spans="2:26" ht="15.75" x14ac:dyDescent="0.25">
      <c r="B327" s="107" t="s">
        <v>37</v>
      </c>
      <c r="C327" s="52">
        <v>20</v>
      </c>
      <c r="D327" s="52">
        <v>35</v>
      </c>
      <c r="E327" s="52">
        <v>40</v>
      </c>
      <c r="F327" s="5" t="s">
        <v>37</v>
      </c>
      <c r="G327" s="53">
        <v>594</v>
      </c>
      <c r="H327" s="7">
        <v>0.02</v>
      </c>
      <c r="I327" s="52">
        <v>3.5000000000000003E-2</v>
      </c>
      <c r="J327" s="7">
        <v>0.04</v>
      </c>
      <c r="K327" s="7">
        <v>0.02</v>
      </c>
      <c r="L327" s="52">
        <v>3.5000000000000003E-2</v>
      </c>
      <c r="M327" s="7">
        <v>0.04</v>
      </c>
      <c r="N327" s="53">
        <f t="shared" si="112"/>
        <v>11.88</v>
      </c>
      <c r="O327" s="53">
        <f t="shared" si="113"/>
        <v>20.790000000000003</v>
      </c>
      <c r="P327" s="53">
        <f t="shared" si="114"/>
        <v>23.76</v>
      </c>
      <c r="Q327" s="53">
        <f t="shared" si="115"/>
        <v>11.88</v>
      </c>
      <c r="R327" s="53">
        <f t="shared" si="115"/>
        <v>20.790000000000003</v>
      </c>
      <c r="S327" s="53">
        <f t="shared" si="115"/>
        <v>23.76</v>
      </c>
      <c r="T327" s="53">
        <f t="shared" si="116"/>
        <v>17.82</v>
      </c>
      <c r="U327" s="53">
        <f t="shared" si="116"/>
        <v>31.185000000000002</v>
      </c>
      <c r="V327" s="110">
        <f t="shared" si="116"/>
        <v>35.64</v>
      </c>
      <c r="W327" s="3"/>
      <c r="X327" s="46"/>
      <c r="Y327" s="46"/>
      <c r="Z327" s="46"/>
    </row>
    <row r="328" spans="2:26" ht="15.75" x14ac:dyDescent="0.25">
      <c r="B328" s="29"/>
      <c r="C328" s="8"/>
      <c r="D328" s="8"/>
      <c r="E328" s="8"/>
      <c r="F328" s="8"/>
      <c r="G328" s="53"/>
      <c r="H328" s="8"/>
      <c r="I328" s="8"/>
      <c r="J328" s="8"/>
      <c r="K328" s="8"/>
      <c r="L328" s="8"/>
      <c r="M328" s="8"/>
      <c r="N328" s="53"/>
      <c r="O328" s="53"/>
      <c r="P328" s="53"/>
      <c r="Q328" s="33">
        <f>SUM(Q310:Q327)</f>
        <v>283.46460000000002</v>
      </c>
      <c r="R328" s="33">
        <f t="shared" ref="R328:V328" si="117">SUM(R310:R327)</f>
        <v>389.37060000000002</v>
      </c>
      <c r="S328" s="33">
        <f t="shared" si="117"/>
        <v>475.60160000000008</v>
      </c>
      <c r="T328" s="33">
        <f t="shared" si="117"/>
        <v>425.19690000000003</v>
      </c>
      <c r="U328" s="33">
        <f t="shared" si="117"/>
        <v>584.05589999999984</v>
      </c>
      <c r="V328" s="109">
        <f t="shared" si="117"/>
        <v>713.40240000000006</v>
      </c>
      <c r="W328" s="3"/>
      <c r="X328" s="46"/>
      <c r="Y328" s="46"/>
      <c r="Z328" s="46"/>
    </row>
    <row r="329" spans="2:26" ht="15.75" x14ac:dyDescent="0.25">
      <c r="B329" s="117" t="s">
        <v>129</v>
      </c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138"/>
      <c r="W329" s="46"/>
      <c r="X329" s="46"/>
      <c r="Y329" s="46"/>
      <c r="Z329" s="46"/>
    </row>
    <row r="330" spans="2:26" ht="31.5" customHeight="1" x14ac:dyDescent="0.25">
      <c r="B330" s="62" t="s">
        <v>162</v>
      </c>
      <c r="C330" s="61">
        <v>150</v>
      </c>
      <c r="D330" s="61">
        <v>200</v>
      </c>
      <c r="E330" s="61">
        <v>250</v>
      </c>
      <c r="F330" s="5" t="s">
        <v>160</v>
      </c>
      <c r="G330" s="53">
        <v>2850</v>
      </c>
      <c r="H330" s="52">
        <v>0.107</v>
      </c>
      <c r="I330" s="52">
        <v>0.16200000000000001</v>
      </c>
      <c r="J330" s="52">
        <v>0.216</v>
      </c>
      <c r="K330" s="52">
        <v>7.9000000000000001E-2</v>
      </c>
      <c r="L330" s="52">
        <v>0.11899999999999999</v>
      </c>
      <c r="M330" s="52">
        <v>0.159</v>
      </c>
      <c r="N330" s="53">
        <f t="shared" ref="N330:N341" si="118">H330*G330</f>
        <v>304.95</v>
      </c>
      <c r="O330" s="53">
        <f t="shared" ref="O330:O341" si="119">I330*G330</f>
        <v>461.7</v>
      </c>
      <c r="P330" s="53">
        <f t="shared" ref="P330:P341" si="120">J330*G330</f>
        <v>615.6</v>
      </c>
      <c r="Q330" s="60">
        <f>SUM(N330:N335)</f>
        <v>336.03200000000004</v>
      </c>
      <c r="R330" s="60">
        <f>SUM(O330:O335)</f>
        <v>500.19499999999999</v>
      </c>
      <c r="S330" s="60">
        <f>SUM(P330:P335)</f>
        <v>661.29699999999991</v>
      </c>
      <c r="T330" s="60">
        <f>Q330+Q330*50%</f>
        <v>504.04800000000006</v>
      </c>
      <c r="U330" s="60">
        <f>R330+R330*50%</f>
        <v>750.29250000000002</v>
      </c>
      <c r="V330" s="105">
        <f>S330+S330*50%</f>
        <v>991.94549999999981</v>
      </c>
      <c r="W330" s="46"/>
      <c r="X330" s="46"/>
      <c r="Y330" s="46"/>
      <c r="Z330" s="46"/>
    </row>
    <row r="331" spans="2:26" ht="15.75" x14ac:dyDescent="0.25">
      <c r="B331" s="62"/>
      <c r="C331" s="61"/>
      <c r="D331" s="61"/>
      <c r="E331" s="61"/>
      <c r="F331" s="8" t="s">
        <v>93</v>
      </c>
      <c r="G331" s="53">
        <v>683</v>
      </c>
      <c r="H331" s="35">
        <v>4.0000000000000001E-3</v>
      </c>
      <c r="I331" s="35">
        <v>5.0000000000000001E-3</v>
      </c>
      <c r="J331" s="41">
        <v>6.0000000000000001E-3</v>
      </c>
      <c r="K331" s="41">
        <v>4.0000000000000001E-3</v>
      </c>
      <c r="L331" s="41">
        <v>5.0000000000000001E-3</v>
      </c>
      <c r="M331" s="41">
        <v>6.0000000000000001E-3</v>
      </c>
      <c r="N331" s="53">
        <f t="shared" si="118"/>
        <v>2.7320000000000002</v>
      </c>
      <c r="O331" s="53">
        <f t="shared" si="119"/>
        <v>3.415</v>
      </c>
      <c r="P331" s="53">
        <f t="shared" si="120"/>
        <v>4.0979999999999999</v>
      </c>
      <c r="Q331" s="61"/>
      <c r="R331" s="61"/>
      <c r="S331" s="61"/>
      <c r="T331" s="60"/>
      <c r="U331" s="60"/>
      <c r="V331" s="105"/>
      <c r="W331" s="46"/>
      <c r="X331" s="46"/>
      <c r="Y331" s="46"/>
      <c r="Z331" s="46"/>
    </row>
    <row r="332" spans="2:26" ht="15.75" x14ac:dyDescent="0.25">
      <c r="B332" s="62"/>
      <c r="C332" s="61"/>
      <c r="D332" s="61"/>
      <c r="E332" s="61"/>
      <c r="F332" s="8" t="s">
        <v>161</v>
      </c>
      <c r="G332" s="53">
        <v>211</v>
      </c>
      <c r="H332" s="7">
        <v>0.107</v>
      </c>
      <c r="I332" s="52">
        <v>0.13400000000000001</v>
      </c>
      <c r="J332" s="41">
        <v>0.16</v>
      </c>
      <c r="K332" s="41">
        <v>0.08</v>
      </c>
      <c r="L332" s="7">
        <v>0.1</v>
      </c>
      <c r="M332" s="7">
        <v>0.12</v>
      </c>
      <c r="N332" s="53">
        <f t="shared" si="118"/>
        <v>22.576999999999998</v>
      </c>
      <c r="O332" s="53">
        <f t="shared" si="119"/>
        <v>28.274000000000001</v>
      </c>
      <c r="P332" s="53">
        <f t="shared" si="120"/>
        <v>33.76</v>
      </c>
      <c r="Q332" s="61"/>
      <c r="R332" s="61"/>
      <c r="S332" s="61"/>
      <c r="T332" s="60"/>
      <c r="U332" s="60"/>
      <c r="V332" s="105"/>
      <c r="W332" s="46"/>
      <c r="X332" s="46"/>
      <c r="Y332" s="46"/>
      <c r="Z332" s="46"/>
    </row>
    <row r="333" spans="2:26" ht="15.75" x14ac:dyDescent="0.25">
      <c r="B333" s="62"/>
      <c r="C333" s="61"/>
      <c r="D333" s="61"/>
      <c r="E333" s="61"/>
      <c r="F333" s="8" t="s">
        <v>25</v>
      </c>
      <c r="G333" s="53">
        <v>900</v>
      </c>
      <c r="H333" s="35">
        <v>5.0000000000000001E-3</v>
      </c>
      <c r="I333" s="35">
        <v>6.0000000000000001E-3</v>
      </c>
      <c r="J333" s="35">
        <v>7.0000000000000001E-3</v>
      </c>
      <c r="K333" s="35">
        <v>5.0000000000000001E-3</v>
      </c>
      <c r="L333" s="52">
        <v>6.0000000000000001E-3</v>
      </c>
      <c r="M333" s="52">
        <v>7.0000000000000001E-3</v>
      </c>
      <c r="N333" s="53">
        <f t="shared" si="118"/>
        <v>4.5</v>
      </c>
      <c r="O333" s="53">
        <f t="shared" si="119"/>
        <v>5.4</v>
      </c>
      <c r="P333" s="53">
        <f t="shared" si="120"/>
        <v>6.3</v>
      </c>
      <c r="Q333" s="61"/>
      <c r="R333" s="61"/>
      <c r="S333" s="61"/>
      <c r="T333" s="60"/>
      <c r="U333" s="60"/>
      <c r="V333" s="105"/>
      <c r="W333" s="46"/>
      <c r="X333" s="46"/>
      <c r="Y333" s="46"/>
      <c r="Z333" s="46"/>
    </row>
    <row r="334" spans="2:26" ht="15.75" x14ac:dyDescent="0.25">
      <c r="B334" s="62"/>
      <c r="C334" s="61"/>
      <c r="D334" s="61"/>
      <c r="E334" s="61"/>
      <c r="F334" s="8" t="s">
        <v>23</v>
      </c>
      <c r="G334" s="53">
        <v>133</v>
      </c>
      <c r="H334" s="52">
        <v>8.9999999999999993E-3</v>
      </c>
      <c r="I334" s="52">
        <v>0.01</v>
      </c>
      <c r="J334" s="52">
        <v>1.0999999999999999E-2</v>
      </c>
      <c r="K334" s="7">
        <v>8.0000000000000002E-3</v>
      </c>
      <c r="L334" s="52">
        <v>8.9999999999999993E-3</v>
      </c>
      <c r="M334" s="52">
        <v>0.01</v>
      </c>
      <c r="N334" s="53">
        <f t="shared" si="118"/>
        <v>1.1969999999999998</v>
      </c>
      <c r="O334" s="53">
        <f t="shared" si="119"/>
        <v>1.33</v>
      </c>
      <c r="P334" s="53">
        <f t="shared" si="120"/>
        <v>1.4629999999999999</v>
      </c>
      <c r="Q334" s="61"/>
      <c r="R334" s="61"/>
      <c r="S334" s="61"/>
      <c r="T334" s="60"/>
      <c r="U334" s="60"/>
      <c r="V334" s="105"/>
      <c r="W334" s="46"/>
      <c r="X334" s="46"/>
      <c r="Y334" s="46"/>
      <c r="Z334" s="46"/>
    </row>
    <row r="335" spans="2:26" ht="15.75" x14ac:dyDescent="0.25">
      <c r="B335" s="62"/>
      <c r="C335" s="61"/>
      <c r="D335" s="61"/>
      <c r="E335" s="61"/>
      <c r="F335" s="8" t="s">
        <v>27</v>
      </c>
      <c r="G335" s="53">
        <v>76</v>
      </c>
      <c r="H335" s="52">
        <v>1E-3</v>
      </c>
      <c r="I335" s="52">
        <v>1E-3</v>
      </c>
      <c r="J335" s="52">
        <v>1E-3</v>
      </c>
      <c r="K335" s="52">
        <v>1E-3</v>
      </c>
      <c r="L335" s="52">
        <v>1E-3</v>
      </c>
      <c r="M335" s="52">
        <v>1E-3</v>
      </c>
      <c r="N335" s="53">
        <f t="shared" si="118"/>
        <v>7.5999999999999998E-2</v>
      </c>
      <c r="O335" s="53">
        <f t="shared" si="119"/>
        <v>7.5999999999999998E-2</v>
      </c>
      <c r="P335" s="53">
        <f t="shared" si="120"/>
        <v>7.5999999999999998E-2</v>
      </c>
      <c r="Q335" s="61"/>
      <c r="R335" s="61"/>
      <c r="S335" s="61"/>
      <c r="T335" s="60"/>
      <c r="U335" s="60"/>
      <c r="V335" s="105"/>
      <c r="W335" s="46"/>
      <c r="X335" s="46"/>
      <c r="Y335" s="46"/>
      <c r="Z335" s="46"/>
    </row>
    <row r="336" spans="2:26" ht="15.75" x14ac:dyDescent="0.25">
      <c r="B336" s="62" t="s">
        <v>68</v>
      </c>
      <c r="C336" s="61">
        <v>200</v>
      </c>
      <c r="D336" s="61">
        <v>200</v>
      </c>
      <c r="E336" s="61">
        <v>200</v>
      </c>
      <c r="F336" s="37" t="s">
        <v>69</v>
      </c>
      <c r="G336" s="53">
        <v>800</v>
      </c>
      <c r="H336" s="52">
        <v>5.1999999999999998E-2</v>
      </c>
      <c r="I336" s="52">
        <v>5.1999999999999998E-2</v>
      </c>
      <c r="J336" s="52">
        <v>5.1999999999999998E-2</v>
      </c>
      <c r="K336" s="52">
        <v>4.4999999999999998E-2</v>
      </c>
      <c r="L336" s="52">
        <v>4.4999999999999998E-2</v>
      </c>
      <c r="M336" s="52">
        <v>4.4999999999999998E-2</v>
      </c>
      <c r="N336" s="53">
        <f t="shared" si="118"/>
        <v>41.6</v>
      </c>
      <c r="O336" s="53">
        <f t="shared" si="119"/>
        <v>41.6</v>
      </c>
      <c r="P336" s="53">
        <f t="shared" si="120"/>
        <v>41.6</v>
      </c>
      <c r="Q336" s="60">
        <f>SUM(N336:N339)</f>
        <v>76.14</v>
      </c>
      <c r="R336" s="60">
        <f>SUM(O336:O339)</f>
        <v>76.14</v>
      </c>
      <c r="S336" s="60">
        <f>SUM(P336:P339)</f>
        <v>76.14</v>
      </c>
      <c r="T336" s="60">
        <f>Q336+Q336*50%</f>
        <v>114.21000000000001</v>
      </c>
      <c r="U336" s="60">
        <f>R336+R336*50%</f>
        <v>114.21000000000001</v>
      </c>
      <c r="V336" s="105">
        <f>S336+S336*50%</f>
        <v>114.21000000000001</v>
      </c>
      <c r="W336" s="46"/>
      <c r="X336" s="46"/>
      <c r="Y336" s="46"/>
      <c r="Z336" s="46"/>
    </row>
    <row r="337" spans="2:26" ht="15.75" x14ac:dyDescent="0.25">
      <c r="B337" s="62"/>
      <c r="C337" s="61"/>
      <c r="D337" s="61"/>
      <c r="E337" s="61"/>
      <c r="F337" s="8" t="s">
        <v>35</v>
      </c>
      <c r="G337" s="53">
        <v>435</v>
      </c>
      <c r="H337" s="7">
        <v>2.4E-2</v>
      </c>
      <c r="I337" s="7">
        <v>2.4E-2</v>
      </c>
      <c r="J337" s="7">
        <v>2.4E-2</v>
      </c>
      <c r="K337" s="7">
        <v>2.4E-2</v>
      </c>
      <c r="L337" s="7">
        <v>2.4E-2</v>
      </c>
      <c r="M337" s="7">
        <v>2.4E-2</v>
      </c>
      <c r="N337" s="53">
        <f t="shared" si="118"/>
        <v>10.44</v>
      </c>
      <c r="O337" s="53">
        <f t="shared" si="119"/>
        <v>10.44</v>
      </c>
      <c r="P337" s="53">
        <f t="shared" si="120"/>
        <v>10.44</v>
      </c>
      <c r="Q337" s="61"/>
      <c r="R337" s="61"/>
      <c r="S337" s="61"/>
      <c r="T337" s="61"/>
      <c r="U337" s="61"/>
      <c r="V337" s="106"/>
      <c r="W337" s="46"/>
      <c r="X337" s="46"/>
      <c r="Y337" s="46"/>
      <c r="Z337" s="46"/>
    </row>
    <row r="338" spans="2:26" ht="15.75" x14ac:dyDescent="0.25">
      <c r="B338" s="62"/>
      <c r="C338" s="61"/>
      <c r="D338" s="61"/>
      <c r="E338" s="61"/>
      <c r="F338" s="8" t="s">
        <v>70</v>
      </c>
      <c r="G338" s="53">
        <v>1000</v>
      </c>
      <c r="H338" s="52">
        <v>1E-4</v>
      </c>
      <c r="I338" s="52">
        <v>1E-4</v>
      </c>
      <c r="J338" s="52">
        <v>1E-4</v>
      </c>
      <c r="K338" s="52">
        <v>1E-4</v>
      </c>
      <c r="L338" s="52">
        <v>1E-4</v>
      </c>
      <c r="M338" s="52">
        <v>1E-4</v>
      </c>
      <c r="N338" s="53">
        <f t="shared" si="118"/>
        <v>0.1</v>
      </c>
      <c r="O338" s="53">
        <f t="shared" si="119"/>
        <v>0.1</v>
      </c>
      <c r="P338" s="53">
        <f t="shared" si="120"/>
        <v>0.1</v>
      </c>
      <c r="Q338" s="61"/>
      <c r="R338" s="61"/>
      <c r="S338" s="61"/>
      <c r="T338" s="61"/>
      <c r="U338" s="61"/>
      <c r="V338" s="106"/>
      <c r="W338" s="46"/>
      <c r="X338" s="46"/>
      <c r="Y338" s="46"/>
      <c r="Z338" s="46"/>
    </row>
    <row r="339" spans="2:26" ht="15.75" x14ac:dyDescent="0.25">
      <c r="B339" s="62"/>
      <c r="C339" s="61"/>
      <c r="D339" s="61"/>
      <c r="E339" s="61"/>
      <c r="F339" s="8" t="s">
        <v>67</v>
      </c>
      <c r="G339" s="53">
        <v>1500</v>
      </c>
      <c r="H339" s="52">
        <v>1.6E-2</v>
      </c>
      <c r="I339" s="52">
        <v>1.6E-2</v>
      </c>
      <c r="J339" s="52">
        <v>1.6E-2</v>
      </c>
      <c r="K339" s="52">
        <v>1.6E-2</v>
      </c>
      <c r="L339" s="52">
        <v>1.6E-2</v>
      </c>
      <c r="M339" s="52">
        <v>1.6E-2</v>
      </c>
      <c r="N339" s="53">
        <f t="shared" si="118"/>
        <v>24</v>
      </c>
      <c r="O339" s="53">
        <f t="shared" si="119"/>
        <v>24</v>
      </c>
      <c r="P339" s="53">
        <f t="shared" si="120"/>
        <v>24</v>
      </c>
      <c r="Q339" s="61"/>
      <c r="R339" s="61"/>
      <c r="S339" s="61"/>
      <c r="T339" s="61"/>
      <c r="U339" s="61"/>
      <c r="V339" s="106"/>
      <c r="W339" s="46"/>
      <c r="X339" s="46"/>
      <c r="Y339" s="46"/>
      <c r="Z339" s="46"/>
    </row>
    <row r="340" spans="2:26" ht="15.75" x14ac:dyDescent="0.25">
      <c r="B340" s="54" t="s">
        <v>83</v>
      </c>
      <c r="C340" s="52">
        <v>20</v>
      </c>
      <c r="D340" s="52">
        <v>20</v>
      </c>
      <c r="E340" s="52">
        <v>20</v>
      </c>
      <c r="F340" s="8" t="s">
        <v>84</v>
      </c>
      <c r="G340" s="53">
        <v>5603</v>
      </c>
      <c r="H340" s="7">
        <v>0.02</v>
      </c>
      <c r="I340" s="7">
        <v>0.02</v>
      </c>
      <c r="J340" s="7">
        <v>0.02</v>
      </c>
      <c r="K340" s="7">
        <v>0.02</v>
      </c>
      <c r="L340" s="7">
        <v>0.02</v>
      </c>
      <c r="M340" s="7">
        <v>0.02</v>
      </c>
      <c r="N340" s="53">
        <f>H340*G340</f>
        <v>112.06</v>
      </c>
      <c r="O340" s="53">
        <f>I340*G340</f>
        <v>112.06</v>
      </c>
      <c r="P340" s="53">
        <f>J340*G340</f>
        <v>112.06</v>
      </c>
      <c r="Q340" s="53">
        <f t="shared" ref="Q340:S341" si="121">SUM(N340)</f>
        <v>112.06</v>
      </c>
      <c r="R340" s="53">
        <f t="shared" si="121"/>
        <v>112.06</v>
      </c>
      <c r="S340" s="53">
        <f t="shared" si="121"/>
        <v>112.06</v>
      </c>
      <c r="T340" s="53">
        <f t="shared" ref="T340" si="122">Q340+Q340*50%</f>
        <v>168.09</v>
      </c>
      <c r="U340" s="53">
        <f t="shared" ref="U340" si="123">R340+R340*50%</f>
        <v>168.09</v>
      </c>
      <c r="V340" s="110">
        <f t="shared" ref="V340" si="124">S340+S340*50%</f>
        <v>168.09</v>
      </c>
      <c r="W340" s="46"/>
      <c r="X340" s="46"/>
      <c r="Y340" s="46"/>
      <c r="Z340" s="46"/>
    </row>
    <row r="341" spans="2:26" ht="15.75" x14ac:dyDescent="0.25">
      <c r="B341" s="107" t="s">
        <v>50</v>
      </c>
      <c r="C341" s="52">
        <v>20</v>
      </c>
      <c r="D341" s="52">
        <v>35</v>
      </c>
      <c r="E341" s="52">
        <v>40</v>
      </c>
      <c r="F341" s="32" t="s">
        <v>50</v>
      </c>
      <c r="G341" s="53">
        <v>594</v>
      </c>
      <c r="H341" s="7">
        <v>0.02</v>
      </c>
      <c r="I341" s="52">
        <v>3.5000000000000003E-2</v>
      </c>
      <c r="J341" s="7">
        <v>0.04</v>
      </c>
      <c r="K341" s="7">
        <v>0.02</v>
      </c>
      <c r="L341" s="52">
        <v>3.5000000000000003E-2</v>
      </c>
      <c r="M341" s="7">
        <v>0.04</v>
      </c>
      <c r="N341" s="53">
        <f t="shared" si="118"/>
        <v>11.88</v>
      </c>
      <c r="O341" s="53">
        <f t="shared" si="119"/>
        <v>20.790000000000003</v>
      </c>
      <c r="P341" s="53">
        <f t="shared" si="120"/>
        <v>23.76</v>
      </c>
      <c r="Q341" s="53">
        <f t="shared" si="121"/>
        <v>11.88</v>
      </c>
      <c r="R341" s="53">
        <f t="shared" si="121"/>
        <v>20.790000000000003</v>
      </c>
      <c r="S341" s="53">
        <f t="shared" si="121"/>
        <v>23.76</v>
      </c>
      <c r="T341" s="52">
        <f>Q341+Q341*50%</f>
        <v>17.82</v>
      </c>
      <c r="U341" s="52">
        <f>R341+R341*50%</f>
        <v>31.185000000000002</v>
      </c>
      <c r="V341" s="108">
        <f>S341+S341*50%</f>
        <v>35.64</v>
      </c>
      <c r="W341" s="46"/>
      <c r="X341" s="46"/>
      <c r="Y341" s="46"/>
      <c r="Z341" s="46"/>
    </row>
    <row r="342" spans="2:26" ht="15.75" x14ac:dyDescent="0.25">
      <c r="B342" s="107"/>
      <c r="C342" s="52"/>
      <c r="D342" s="52"/>
      <c r="E342" s="52"/>
      <c r="F342" s="32"/>
      <c r="G342" s="53"/>
      <c r="H342" s="7"/>
      <c r="I342" s="52"/>
      <c r="J342" s="7"/>
      <c r="K342" s="7"/>
      <c r="L342" s="7"/>
      <c r="M342" s="7"/>
      <c r="N342" s="53"/>
      <c r="O342" s="53"/>
      <c r="P342" s="53"/>
      <c r="Q342" s="33">
        <f>SUM(Q330:Q341)</f>
        <v>536.11199999999997</v>
      </c>
      <c r="R342" s="33">
        <f t="shared" ref="R342:V342" si="125">SUM(R330:R341)</f>
        <v>709.18499999999995</v>
      </c>
      <c r="S342" s="33">
        <f t="shared" si="125"/>
        <v>873.25699999999983</v>
      </c>
      <c r="T342" s="33">
        <f t="shared" si="125"/>
        <v>804.16800000000012</v>
      </c>
      <c r="U342" s="33">
        <f t="shared" si="125"/>
        <v>1063.7774999999999</v>
      </c>
      <c r="V342" s="109">
        <f t="shared" si="125"/>
        <v>1309.8854999999999</v>
      </c>
      <c r="W342" s="46"/>
      <c r="X342" s="46"/>
      <c r="Y342" s="46"/>
      <c r="Z342" s="46"/>
    </row>
    <row r="343" spans="2:26" ht="15.75" x14ac:dyDescent="0.25">
      <c r="B343" s="121" t="s">
        <v>87</v>
      </c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O343" s="136"/>
      <c r="P343" s="136"/>
      <c r="Q343" s="136"/>
      <c r="R343" s="136"/>
      <c r="S343" s="136"/>
      <c r="T343" s="136"/>
      <c r="U343" s="136"/>
      <c r="V343" s="139"/>
      <c r="W343" s="46"/>
      <c r="X343" s="46"/>
      <c r="Y343" s="46"/>
      <c r="Z343" s="46"/>
    </row>
    <row r="344" spans="2:26" ht="15.75" x14ac:dyDescent="0.25">
      <c r="B344" s="112" t="s">
        <v>105</v>
      </c>
      <c r="C344" s="61">
        <v>60</v>
      </c>
      <c r="D344" s="61">
        <v>100</v>
      </c>
      <c r="E344" s="61">
        <v>100</v>
      </c>
      <c r="F344" s="8" t="s">
        <v>22</v>
      </c>
      <c r="G344" s="53">
        <v>177</v>
      </c>
      <c r="H344" s="52">
        <v>6.5000000000000002E-2</v>
      </c>
      <c r="I344" s="52">
        <v>0.108</v>
      </c>
      <c r="J344" s="52">
        <v>0.108</v>
      </c>
      <c r="K344" s="52">
        <v>5.1999999999999998E-2</v>
      </c>
      <c r="L344" s="52">
        <v>8.5999999999999993E-2</v>
      </c>
      <c r="M344" s="52">
        <v>8.5999999999999993E-2</v>
      </c>
      <c r="N344" s="53">
        <f>H344*G344</f>
        <v>11.505000000000001</v>
      </c>
      <c r="O344" s="53">
        <f>I344*G344</f>
        <v>19.116</v>
      </c>
      <c r="P344" s="53">
        <f>J344*G344</f>
        <v>19.116</v>
      </c>
      <c r="Q344" s="60">
        <f>SUM(N344:N346)</f>
        <v>32.411999999999999</v>
      </c>
      <c r="R344" s="60">
        <f>SUM(O344:O346)</f>
        <v>48.357999999999997</v>
      </c>
      <c r="S344" s="60">
        <f>SUM(P344:P346)</f>
        <v>48.357999999999997</v>
      </c>
      <c r="T344" s="61">
        <f>Q344+Q344*50%</f>
        <v>48.617999999999995</v>
      </c>
      <c r="U344" s="60">
        <f>R344+R344*50%</f>
        <v>72.536999999999992</v>
      </c>
      <c r="V344" s="105">
        <f>S344+S344*50%</f>
        <v>72.536999999999992</v>
      </c>
      <c r="W344" s="46"/>
      <c r="X344" s="46"/>
      <c r="Y344" s="46"/>
      <c r="Z344" s="46"/>
    </row>
    <row r="345" spans="2:26" ht="15.75" x14ac:dyDescent="0.25">
      <c r="B345" s="112"/>
      <c r="C345" s="61"/>
      <c r="D345" s="61"/>
      <c r="E345" s="61"/>
      <c r="F345" s="8" t="s">
        <v>84</v>
      </c>
      <c r="G345" s="53">
        <v>5603</v>
      </c>
      <c r="H345" s="52">
        <v>3.0000000000000001E-3</v>
      </c>
      <c r="I345" s="52">
        <v>4.0000000000000001E-3</v>
      </c>
      <c r="J345" s="52">
        <v>4.0000000000000001E-3</v>
      </c>
      <c r="K345" s="52">
        <v>3.0000000000000001E-3</v>
      </c>
      <c r="L345" s="52">
        <v>4.0000000000000001E-3</v>
      </c>
      <c r="M345" s="52">
        <v>4.0000000000000001E-3</v>
      </c>
      <c r="N345" s="53">
        <f>H345*G345</f>
        <v>16.809000000000001</v>
      </c>
      <c r="O345" s="53">
        <f>I345*G345</f>
        <v>22.411999999999999</v>
      </c>
      <c r="P345" s="53">
        <f>J345*G345</f>
        <v>22.411999999999999</v>
      </c>
      <c r="Q345" s="61"/>
      <c r="R345" s="61"/>
      <c r="S345" s="61"/>
      <c r="T345" s="61"/>
      <c r="U345" s="60"/>
      <c r="V345" s="105"/>
      <c r="W345" s="46"/>
      <c r="X345" s="46"/>
      <c r="Y345" s="46"/>
      <c r="Z345" s="46"/>
    </row>
    <row r="346" spans="2:26" ht="15.75" x14ac:dyDescent="0.25">
      <c r="B346" s="112"/>
      <c r="C346" s="61"/>
      <c r="D346" s="61"/>
      <c r="E346" s="61"/>
      <c r="F346" s="8" t="s">
        <v>24</v>
      </c>
      <c r="G346" s="53">
        <v>683</v>
      </c>
      <c r="H346" s="52">
        <v>6.0000000000000001E-3</v>
      </c>
      <c r="I346" s="52">
        <v>0.01</v>
      </c>
      <c r="J346" s="52">
        <v>0.01</v>
      </c>
      <c r="K346" s="52">
        <v>6.0000000000000001E-3</v>
      </c>
      <c r="L346" s="52">
        <v>0.01</v>
      </c>
      <c r="M346" s="52">
        <v>0.01</v>
      </c>
      <c r="N346" s="53">
        <f>H346*G346</f>
        <v>4.0979999999999999</v>
      </c>
      <c r="O346" s="53">
        <f>I346*G346</f>
        <v>6.83</v>
      </c>
      <c r="P346" s="53">
        <f>J346*G346</f>
        <v>6.83</v>
      </c>
      <c r="Q346" s="61"/>
      <c r="R346" s="61"/>
      <c r="S346" s="61"/>
      <c r="T346" s="61"/>
      <c r="U346" s="60"/>
      <c r="V346" s="105"/>
      <c r="W346" s="46"/>
      <c r="X346" s="46"/>
      <c r="Y346" s="46"/>
      <c r="Z346" s="46"/>
    </row>
    <row r="347" spans="2:26" ht="31.5" x14ac:dyDescent="0.25">
      <c r="B347" s="62" t="s">
        <v>98</v>
      </c>
      <c r="C347" s="61" t="s">
        <v>99</v>
      </c>
      <c r="D347" s="61" t="s">
        <v>100</v>
      </c>
      <c r="E347" s="61" t="s">
        <v>100</v>
      </c>
      <c r="F347" s="5" t="s">
        <v>101</v>
      </c>
      <c r="G347" s="53">
        <v>2850</v>
      </c>
      <c r="H347" s="7">
        <v>7.6999999999999999E-2</v>
      </c>
      <c r="I347" s="7">
        <v>7.6999999999999999E-2</v>
      </c>
      <c r="J347" s="7">
        <v>7.6999999999999999E-2</v>
      </c>
      <c r="K347" s="7">
        <v>5.7000000000000002E-2</v>
      </c>
      <c r="L347" s="7">
        <v>5.7000000000000002E-2</v>
      </c>
      <c r="M347" s="7">
        <v>5.7000000000000002E-2</v>
      </c>
      <c r="N347" s="53">
        <f t="shared" ref="N347:N352" si="126">H347*G347</f>
        <v>219.45</v>
      </c>
      <c r="O347" s="53">
        <f t="shared" ref="O347:O352" si="127">I347*G347</f>
        <v>219.45</v>
      </c>
      <c r="P347" s="53">
        <f t="shared" ref="P347:P352" si="128">J347*G347</f>
        <v>219.45</v>
      </c>
      <c r="Q347" s="60">
        <f>SUM(N347:N355)</f>
        <v>239.87999999999997</v>
      </c>
      <c r="R347" s="60">
        <f>SUM(O347:O355)</f>
        <v>244.70999999999995</v>
      </c>
      <c r="S347" s="60">
        <f>SUM(P347:P355)</f>
        <v>244.70999999999995</v>
      </c>
      <c r="T347" s="61">
        <f>Q347+Q347*50%</f>
        <v>359.81999999999994</v>
      </c>
      <c r="U347" s="60">
        <f>R347+R347*50%</f>
        <v>367.06499999999994</v>
      </c>
      <c r="V347" s="105">
        <f>S347+S347*50%</f>
        <v>367.06499999999994</v>
      </c>
      <c r="W347" s="3"/>
      <c r="X347" s="46"/>
      <c r="Y347" s="46"/>
      <c r="Z347" s="46"/>
    </row>
    <row r="348" spans="2:26" ht="15.75" x14ac:dyDescent="0.25">
      <c r="B348" s="62"/>
      <c r="C348" s="61"/>
      <c r="D348" s="61"/>
      <c r="E348" s="61"/>
      <c r="F348" s="8" t="s">
        <v>23</v>
      </c>
      <c r="G348" s="53">
        <v>133</v>
      </c>
      <c r="H348" s="7">
        <v>6.0000000000000001E-3</v>
      </c>
      <c r="I348" s="7">
        <v>6.0000000000000001E-3</v>
      </c>
      <c r="J348" s="7">
        <v>6.0000000000000001E-3</v>
      </c>
      <c r="K348" s="7">
        <v>5.0000000000000001E-3</v>
      </c>
      <c r="L348" s="7">
        <v>5.0000000000000001E-3</v>
      </c>
      <c r="M348" s="7">
        <v>5.0000000000000001E-3</v>
      </c>
      <c r="N348" s="53">
        <f t="shared" si="126"/>
        <v>0.79800000000000004</v>
      </c>
      <c r="O348" s="53">
        <f t="shared" si="127"/>
        <v>0.79800000000000004</v>
      </c>
      <c r="P348" s="53">
        <f t="shared" si="128"/>
        <v>0.79800000000000004</v>
      </c>
      <c r="Q348" s="60"/>
      <c r="R348" s="60"/>
      <c r="S348" s="60"/>
      <c r="T348" s="61"/>
      <c r="U348" s="60"/>
      <c r="V348" s="105"/>
      <c r="W348" s="3"/>
      <c r="X348" s="46"/>
      <c r="Y348" s="46"/>
      <c r="Z348" s="46"/>
    </row>
    <row r="349" spans="2:26" ht="15.75" x14ac:dyDescent="0.25">
      <c r="B349" s="62"/>
      <c r="C349" s="61"/>
      <c r="D349" s="61"/>
      <c r="E349" s="61"/>
      <c r="F349" s="8" t="s">
        <v>102</v>
      </c>
      <c r="G349" s="53">
        <v>50</v>
      </c>
      <c r="H349" s="7">
        <v>4.0000000000000001E-3</v>
      </c>
      <c r="I349" s="7">
        <v>4.0000000000000001E-3</v>
      </c>
      <c r="J349" s="7">
        <v>4.0000000000000001E-3</v>
      </c>
      <c r="K349" s="7">
        <v>4.0000000000000001E-3</v>
      </c>
      <c r="L349" s="7">
        <v>4.0000000000000001E-3</v>
      </c>
      <c r="M349" s="7">
        <v>4.0000000000000001E-3</v>
      </c>
      <c r="N349" s="53">
        <f t="shared" si="126"/>
        <v>0.2</v>
      </c>
      <c r="O349" s="53">
        <f t="shared" si="127"/>
        <v>0.2</v>
      </c>
      <c r="P349" s="53">
        <f t="shared" si="128"/>
        <v>0.2</v>
      </c>
      <c r="Q349" s="60"/>
      <c r="R349" s="60"/>
      <c r="S349" s="60"/>
      <c r="T349" s="61"/>
      <c r="U349" s="60"/>
      <c r="V349" s="105"/>
      <c r="W349" s="3"/>
      <c r="X349" s="46"/>
      <c r="Y349" s="46"/>
      <c r="Z349" s="46"/>
    </row>
    <row r="350" spans="2:26" ht="15.75" x14ac:dyDescent="0.25">
      <c r="B350" s="62"/>
      <c r="C350" s="61"/>
      <c r="D350" s="61"/>
      <c r="E350" s="61"/>
      <c r="F350" s="8" t="s">
        <v>78</v>
      </c>
      <c r="G350" s="53">
        <v>482</v>
      </c>
      <c r="H350" s="7">
        <v>1.2E-2</v>
      </c>
      <c r="I350" s="7">
        <v>1.4999999999999999E-2</v>
      </c>
      <c r="J350" s="7">
        <v>1.4999999999999999E-2</v>
      </c>
      <c r="K350" s="7">
        <v>1.2E-2</v>
      </c>
      <c r="L350" s="7">
        <v>1.4999999999999999E-2</v>
      </c>
      <c r="M350" s="7">
        <v>1.4999999999999999E-2</v>
      </c>
      <c r="N350" s="53">
        <f t="shared" si="126"/>
        <v>5.7839999999999998</v>
      </c>
      <c r="O350" s="53">
        <f t="shared" si="127"/>
        <v>7.2299999999999995</v>
      </c>
      <c r="P350" s="53">
        <f t="shared" si="128"/>
        <v>7.2299999999999995</v>
      </c>
      <c r="Q350" s="60"/>
      <c r="R350" s="60"/>
      <c r="S350" s="60"/>
      <c r="T350" s="61"/>
      <c r="U350" s="60"/>
      <c r="V350" s="105"/>
      <c r="W350" s="3"/>
      <c r="X350" s="46"/>
      <c r="Y350" s="46"/>
      <c r="Z350" s="46"/>
    </row>
    <row r="351" spans="2:26" ht="15.75" x14ac:dyDescent="0.25">
      <c r="B351" s="62"/>
      <c r="C351" s="61"/>
      <c r="D351" s="61"/>
      <c r="E351" s="61"/>
      <c r="F351" s="8" t="s">
        <v>22</v>
      </c>
      <c r="G351" s="53">
        <v>177</v>
      </c>
      <c r="H351" s="7">
        <v>0.01</v>
      </c>
      <c r="I351" s="7">
        <v>1.2999999999999999E-2</v>
      </c>
      <c r="J351" s="7">
        <v>1.2999999999999999E-2</v>
      </c>
      <c r="K351" s="7">
        <v>8.0000000000000002E-3</v>
      </c>
      <c r="L351" s="7">
        <v>0.01</v>
      </c>
      <c r="M351" s="7">
        <v>0.01</v>
      </c>
      <c r="N351" s="53">
        <f t="shared" si="126"/>
        <v>1.77</v>
      </c>
      <c r="O351" s="53">
        <f t="shared" si="127"/>
        <v>2.3009999999999997</v>
      </c>
      <c r="P351" s="53">
        <f t="shared" si="128"/>
        <v>2.3009999999999997</v>
      </c>
      <c r="Q351" s="60"/>
      <c r="R351" s="60"/>
      <c r="S351" s="60"/>
      <c r="T351" s="61"/>
      <c r="U351" s="60"/>
      <c r="V351" s="105"/>
      <c r="W351" s="3"/>
      <c r="X351" s="46"/>
      <c r="Y351" s="46"/>
      <c r="Z351" s="46"/>
    </row>
    <row r="352" spans="2:26" ht="15.75" x14ac:dyDescent="0.25">
      <c r="B352" s="62"/>
      <c r="C352" s="61"/>
      <c r="D352" s="61"/>
      <c r="E352" s="61"/>
      <c r="F352" s="8" t="s">
        <v>23</v>
      </c>
      <c r="G352" s="53">
        <v>133</v>
      </c>
      <c r="H352" s="7">
        <v>8.9999999999999993E-3</v>
      </c>
      <c r="I352" s="7">
        <v>1.2E-2</v>
      </c>
      <c r="J352" s="7">
        <v>1.2E-2</v>
      </c>
      <c r="K352" s="7">
        <v>8.0000000000000002E-3</v>
      </c>
      <c r="L352" s="7">
        <v>0.01</v>
      </c>
      <c r="M352" s="7">
        <v>0.01</v>
      </c>
      <c r="N352" s="53">
        <f t="shared" si="126"/>
        <v>1.1969999999999998</v>
      </c>
      <c r="O352" s="53">
        <f t="shared" si="127"/>
        <v>1.5960000000000001</v>
      </c>
      <c r="P352" s="53">
        <f t="shared" si="128"/>
        <v>1.5960000000000001</v>
      </c>
      <c r="Q352" s="60"/>
      <c r="R352" s="60"/>
      <c r="S352" s="60"/>
      <c r="T352" s="61"/>
      <c r="U352" s="60"/>
      <c r="V352" s="105"/>
      <c r="W352" s="3"/>
      <c r="X352" s="46"/>
      <c r="Y352" s="46"/>
      <c r="Z352" s="46"/>
    </row>
    <row r="353" spans="2:26" ht="15.75" x14ac:dyDescent="0.25">
      <c r="B353" s="62"/>
      <c r="C353" s="61"/>
      <c r="D353" s="61"/>
      <c r="E353" s="61"/>
      <c r="F353" s="8" t="s">
        <v>93</v>
      </c>
      <c r="G353" s="53">
        <v>683</v>
      </c>
      <c r="H353" s="52">
        <v>2E-3</v>
      </c>
      <c r="I353" s="52">
        <v>3.0000000000000001E-3</v>
      </c>
      <c r="J353" s="52">
        <v>3.0000000000000001E-3</v>
      </c>
      <c r="K353" s="52">
        <v>2E-3</v>
      </c>
      <c r="L353" s="52">
        <v>3.0000000000000001E-3</v>
      </c>
      <c r="M353" s="52">
        <v>3.0000000000000001E-3</v>
      </c>
      <c r="N353" s="53">
        <f>H353*G348</f>
        <v>0.26600000000000001</v>
      </c>
      <c r="O353" s="53">
        <f>I353*G348</f>
        <v>0.39900000000000002</v>
      </c>
      <c r="P353" s="53">
        <f>J353*G348</f>
        <v>0.39900000000000002</v>
      </c>
      <c r="Q353" s="61"/>
      <c r="R353" s="61"/>
      <c r="S353" s="61"/>
      <c r="T353" s="61"/>
      <c r="U353" s="60"/>
      <c r="V353" s="105"/>
      <c r="W353" s="3"/>
      <c r="X353" s="46"/>
      <c r="Y353" s="46"/>
      <c r="Z353" s="46"/>
    </row>
    <row r="354" spans="2:26" ht="15.75" x14ac:dyDescent="0.25">
      <c r="B354" s="62"/>
      <c r="C354" s="61"/>
      <c r="D354" s="61"/>
      <c r="E354" s="61"/>
      <c r="F354" s="8" t="s">
        <v>106</v>
      </c>
      <c r="G354" s="53">
        <v>211</v>
      </c>
      <c r="H354" s="52">
        <v>4.9000000000000002E-2</v>
      </c>
      <c r="I354" s="7">
        <v>0.06</v>
      </c>
      <c r="J354" s="7">
        <v>0.06</v>
      </c>
      <c r="K354" s="7">
        <v>3.5999999999999997E-2</v>
      </c>
      <c r="L354" s="7">
        <v>4.4999999999999998E-2</v>
      </c>
      <c r="M354" s="7">
        <v>4.4999999999999998E-2</v>
      </c>
      <c r="N354" s="53">
        <f>H354*G354</f>
        <v>10.339</v>
      </c>
      <c r="O354" s="53">
        <f>I354*G354</f>
        <v>12.66</v>
      </c>
      <c r="P354" s="53">
        <f>J354*G354</f>
        <v>12.66</v>
      </c>
      <c r="Q354" s="61"/>
      <c r="R354" s="61"/>
      <c r="S354" s="61"/>
      <c r="T354" s="61"/>
      <c r="U354" s="60"/>
      <c r="V354" s="105"/>
      <c r="W354" s="3"/>
      <c r="X354" s="46"/>
      <c r="Y354" s="46"/>
      <c r="Z354" s="46"/>
    </row>
    <row r="355" spans="2:26" ht="15.75" x14ac:dyDescent="0.25">
      <c r="B355" s="62"/>
      <c r="C355" s="61"/>
      <c r="D355" s="61"/>
      <c r="E355" s="61"/>
      <c r="F355" s="37" t="s">
        <v>107</v>
      </c>
      <c r="G355" s="53">
        <v>76</v>
      </c>
      <c r="H355" s="52">
        <v>1E-3</v>
      </c>
      <c r="I355" s="52">
        <v>1E-3</v>
      </c>
      <c r="J355" s="52">
        <v>1E-3</v>
      </c>
      <c r="K355" s="52">
        <v>1E-3</v>
      </c>
      <c r="L355" s="52">
        <v>1E-3</v>
      </c>
      <c r="M355" s="52">
        <v>1E-3</v>
      </c>
      <c r="N355" s="53">
        <f>H355*G355</f>
        <v>7.5999999999999998E-2</v>
      </c>
      <c r="O355" s="53">
        <f>I355*G355</f>
        <v>7.5999999999999998E-2</v>
      </c>
      <c r="P355" s="53">
        <f>J355*G355</f>
        <v>7.5999999999999998E-2</v>
      </c>
      <c r="Q355" s="61"/>
      <c r="R355" s="61"/>
      <c r="S355" s="61"/>
      <c r="T355" s="61"/>
      <c r="U355" s="60"/>
      <c r="V355" s="105"/>
      <c r="W355" s="3"/>
      <c r="X355" s="46"/>
      <c r="Y355" s="46"/>
      <c r="Z355" s="46"/>
    </row>
    <row r="356" spans="2:26" ht="15.75" x14ac:dyDescent="0.25">
      <c r="B356" s="54" t="s">
        <v>82</v>
      </c>
      <c r="C356" s="52">
        <v>20</v>
      </c>
      <c r="D356" s="52">
        <v>20</v>
      </c>
      <c r="E356" s="52">
        <v>20</v>
      </c>
      <c r="F356" s="34" t="s">
        <v>82</v>
      </c>
      <c r="G356" s="53">
        <v>5068</v>
      </c>
      <c r="H356" s="7">
        <v>0.02</v>
      </c>
      <c r="I356" s="7">
        <v>0.02</v>
      </c>
      <c r="J356" s="7">
        <v>0.02</v>
      </c>
      <c r="K356" s="7">
        <v>0.02</v>
      </c>
      <c r="L356" s="7">
        <v>0.02</v>
      </c>
      <c r="M356" s="7">
        <v>0.02</v>
      </c>
      <c r="N356" s="53">
        <f t="shared" ref="N356:N360" si="129">H356*G356</f>
        <v>101.36</v>
      </c>
      <c r="O356" s="53">
        <f t="shared" ref="O356:O360" si="130">I356*G356</f>
        <v>101.36</v>
      </c>
      <c r="P356" s="53">
        <f t="shared" ref="P356:P360" si="131">J356*G356</f>
        <v>101.36</v>
      </c>
      <c r="Q356" s="53">
        <f t="shared" ref="Q356" si="132">SUM(N356)</f>
        <v>101.36</v>
      </c>
      <c r="R356" s="53">
        <f t="shared" ref="R356" si="133">SUM(O356)</f>
        <v>101.36</v>
      </c>
      <c r="S356" s="53">
        <f t="shared" ref="S356" si="134">SUM(P356)</f>
        <v>101.36</v>
      </c>
      <c r="T356" s="53">
        <f t="shared" ref="T356:T357" si="135">Q356+Q356*50%</f>
        <v>152.04</v>
      </c>
      <c r="U356" s="53">
        <f t="shared" ref="U356:U357" si="136">R356+R356*50%</f>
        <v>152.04</v>
      </c>
      <c r="V356" s="110">
        <f t="shared" ref="V356:V357" si="137">S356+S356*50%</f>
        <v>152.04</v>
      </c>
      <c r="W356" s="3"/>
      <c r="X356" s="46"/>
      <c r="Y356" s="46"/>
      <c r="Z356" s="46"/>
    </row>
    <row r="357" spans="2:26" ht="15.75" customHeight="1" x14ac:dyDescent="0.25">
      <c r="B357" s="62" t="s">
        <v>85</v>
      </c>
      <c r="C357" s="61">
        <v>200</v>
      </c>
      <c r="D357" s="61">
        <v>200</v>
      </c>
      <c r="E357" s="61">
        <v>200</v>
      </c>
      <c r="F357" s="8" t="s">
        <v>96</v>
      </c>
      <c r="G357" s="53">
        <v>770</v>
      </c>
      <c r="H357" s="35">
        <v>0.02</v>
      </c>
      <c r="I357" s="35">
        <v>0.02</v>
      </c>
      <c r="J357" s="35">
        <v>0.02</v>
      </c>
      <c r="K357" s="35">
        <v>0.02</v>
      </c>
      <c r="L357" s="35">
        <v>0.02</v>
      </c>
      <c r="M357" s="35">
        <v>0.02</v>
      </c>
      <c r="N357" s="53">
        <f t="shared" si="129"/>
        <v>15.4</v>
      </c>
      <c r="O357" s="53">
        <f t="shared" si="130"/>
        <v>15.4</v>
      </c>
      <c r="P357" s="53">
        <f t="shared" si="131"/>
        <v>15.4</v>
      </c>
      <c r="Q357" s="60">
        <f>SUM(N357:N359)</f>
        <v>25.6</v>
      </c>
      <c r="R357" s="60">
        <f>SUM(O357:O359)</f>
        <v>25.6</v>
      </c>
      <c r="S357" s="60">
        <f>SUM(P357:P359)</f>
        <v>25.6</v>
      </c>
      <c r="T357" s="60">
        <f t="shared" si="135"/>
        <v>38.400000000000006</v>
      </c>
      <c r="U357" s="60">
        <f t="shared" si="136"/>
        <v>38.400000000000006</v>
      </c>
      <c r="V357" s="105">
        <f t="shared" si="137"/>
        <v>38.400000000000006</v>
      </c>
      <c r="W357" s="3"/>
      <c r="X357" s="46"/>
      <c r="Y357" s="46"/>
      <c r="Z357" s="46"/>
    </row>
    <row r="358" spans="2:26" ht="15.75" x14ac:dyDescent="0.25">
      <c r="B358" s="62"/>
      <c r="C358" s="61"/>
      <c r="D358" s="61"/>
      <c r="E358" s="61"/>
      <c r="F358" s="34" t="s">
        <v>35</v>
      </c>
      <c r="G358" s="53">
        <v>435</v>
      </c>
      <c r="H358" s="52">
        <v>0.02</v>
      </c>
      <c r="I358" s="7">
        <v>0.02</v>
      </c>
      <c r="J358" s="52">
        <v>0.02</v>
      </c>
      <c r="K358" s="52">
        <v>0.02</v>
      </c>
      <c r="L358" s="7">
        <v>0.02</v>
      </c>
      <c r="M358" s="52">
        <v>0.02</v>
      </c>
      <c r="N358" s="53">
        <f t="shared" si="129"/>
        <v>8.7000000000000011</v>
      </c>
      <c r="O358" s="53">
        <f t="shared" si="130"/>
        <v>8.7000000000000011</v>
      </c>
      <c r="P358" s="53">
        <f t="shared" si="131"/>
        <v>8.7000000000000011</v>
      </c>
      <c r="Q358" s="61"/>
      <c r="R358" s="61"/>
      <c r="S358" s="61"/>
      <c r="T358" s="60"/>
      <c r="U358" s="60"/>
      <c r="V358" s="105"/>
      <c r="W358" s="3"/>
      <c r="X358" s="46"/>
      <c r="Y358" s="46"/>
      <c r="Z358" s="46"/>
    </row>
    <row r="359" spans="2:26" ht="15.75" x14ac:dyDescent="0.25">
      <c r="B359" s="62"/>
      <c r="C359" s="61"/>
      <c r="D359" s="61"/>
      <c r="E359" s="61"/>
      <c r="F359" s="8" t="s">
        <v>65</v>
      </c>
      <c r="G359" s="53">
        <v>1500</v>
      </c>
      <c r="H359" s="52">
        <v>1E-3</v>
      </c>
      <c r="I359" s="52">
        <v>1E-3</v>
      </c>
      <c r="J359" s="52">
        <v>1E-3</v>
      </c>
      <c r="K359" s="52">
        <v>1E-3</v>
      </c>
      <c r="L359" s="52">
        <v>1E-3</v>
      </c>
      <c r="M359" s="52">
        <v>1E-3</v>
      </c>
      <c r="N359" s="53">
        <f t="shared" si="129"/>
        <v>1.5</v>
      </c>
      <c r="O359" s="53">
        <f t="shared" si="130"/>
        <v>1.5</v>
      </c>
      <c r="P359" s="53">
        <f t="shared" si="131"/>
        <v>1.5</v>
      </c>
      <c r="Q359" s="61"/>
      <c r="R359" s="61"/>
      <c r="S359" s="61"/>
      <c r="T359" s="60"/>
      <c r="U359" s="60"/>
      <c r="V359" s="105"/>
      <c r="W359" s="135"/>
      <c r="X359" s="46"/>
      <c r="Y359" s="46"/>
      <c r="Z359" s="46"/>
    </row>
    <row r="360" spans="2:26" ht="15.75" x14ac:dyDescent="0.25">
      <c r="B360" s="107" t="s">
        <v>50</v>
      </c>
      <c r="C360" s="52">
        <v>20</v>
      </c>
      <c r="D360" s="52">
        <v>35</v>
      </c>
      <c r="E360" s="52">
        <v>40</v>
      </c>
      <c r="F360" s="32" t="s">
        <v>37</v>
      </c>
      <c r="G360" s="53">
        <v>594</v>
      </c>
      <c r="H360" s="7">
        <v>0.02</v>
      </c>
      <c r="I360" s="52">
        <v>3.5000000000000003E-2</v>
      </c>
      <c r="J360" s="7">
        <v>0.04</v>
      </c>
      <c r="K360" s="7">
        <v>0.02</v>
      </c>
      <c r="L360" s="52">
        <v>3.5000000000000003E-2</v>
      </c>
      <c r="M360" s="7">
        <v>0.04</v>
      </c>
      <c r="N360" s="53">
        <f t="shared" si="129"/>
        <v>11.88</v>
      </c>
      <c r="O360" s="53">
        <f t="shared" si="130"/>
        <v>20.790000000000003</v>
      </c>
      <c r="P360" s="53">
        <f t="shared" si="131"/>
        <v>23.76</v>
      </c>
      <c r="Q360" s="53">
        <f>SUM(N360)</f>
        <v>11.88</v>
      </c>
      <c r="R360" s="53">
        <f>SUM(O360)</f>
        <v>20.790000000000003</v>
      </c>
      <c r="S360" s="53">
        <f>SUM(P360)</f>
        <v>23.76</v>
      </c>
      <c r="T360" s="53">
        <f t="shared" ref="T360" si="138">Q360+Q360*50%</f>
        <v>17.82</v>
      </c>
      <c r="U360" s="53">
        <f t="shared" ref="U360" si="139">R360+R360*50%</f>
        <v>31.185000000000002</v>
      </c>
      <c r="V360" s="110">
        <f t="shared" ref="V360" si="140">S360+S360*50%</f>
        <v>35.64</v>
      </c>
      <c r="W360" s="135"/>
      <c r="X360" s="46"/>
      <c r="Y360" s="46"/>
      <c r="Z360" s="46"/>
    </row>
    <row r="361" spans="2:26" ht="15.75" x14ac:dyDescent="0.25">
      <c r="B361" s="29"/>
      <c r="C361" s="8"/>
      <c r="D361" s="8"/>
      <c r="E361" s="8"/>
      <c r="F361" s="8"/>
      <c r="G361" s="53"/>
      <c r="H361" s="8"/>
      <c r="I361" s="8"/>
      <c r="J361" s="8"/>
      <c r="K361" s="8"/>
      <c r="L361" s="8"/>
      <c r="M361" s="8"/>
      <c r="N361" s="53"/>
      <c r="O361" s="53"/>
      <c r="P361" s="53"/>
      <c r="Q361" s="33">
        <f t="shared" ref="Q361:V361" si="141">SUM(Q344:Q360)</f>
        <v>411.13200000000001</v>
      </c>
      <c r="R361" s="33">
        <f t="shared" si="141"/>
        <v>440.81799999999998</v>
      </c>
      <c r="S361" s="33">
        <f t="shared" si="141"/>
        <v>443.78799999999995</v>
      </c>
      <c r="T361" s="33">
        <f t="shared" si="141"/>
        <v>616.69799999999998</v>
      </c>
      <c r="U361" s="33">
        <f t="shared" si="141"/>
        <v>661.22699999999986</v>
      </c>
      <c r="V361" s="109">
        <f t="shared" si="141"/>
        <v>665.6819999999999</v>
      </c>
      <c r="W361" s="3"/>
      <c r="X361" s="46"/>
      <c r="Y361" s="46"/>
      <c r="Z361" s="46"/>
    </row>
    <row r="362" spans="2:26" ht="15.75" x14ac:dyDescent="0.25">
      <c r="B362" s="121" t="s">
        <v>142</v>
      </c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O362" s="136"/>
      <c r="P362" s="136"/>
      <c r="Q362" s="136"/>
      <c r="R362" s="136"/>
      <c r="S362" s="136"/>
      <c r="T362" s="136"/>
      <c r="U362" s="136"/>
      <c r="V362" s="139"/>
      <c r="W362" s="46"/>
      <c r="X362" s="46"/>
      <c r="Y362" s="46"/>
      <c r="Z362" s="46"/>
    </row>
    <row r="363" spans="2:26" ht="31.5" x14ac:dyDescent="0.25">
      <c r="B363" s="62" t="s">
        <v>145</v>
      </c>
      <c r="C363" s="61" t="s">
        <v>111</v>
      </c>
      <c r="D363" s="61" t="s">
        <v>112</v>
      </c>
      <c r="E363" s="61" t="s">
        <v>113</v>
      </c>
      <c r="F363" s="5" t="s">
        <v>101</v>
      </c>
      <c r="G363" s="53">
        <v>2850</v>
      </c>
      <c r="H363" s="52">
        <v>0.05</v>
      </c>
      <c r="I363" s="7">
        <v>7.5999999999999998E-2</v>
      </c>
      <c r="J363" s="7">
        <v>0.10100000000000001</v>
      </c>
      <c r="K363" s="7">
        <v>3.6999999999999998E-2</v>
      </c>
      <c r="L363" s="7">
        <v>5.6000000000000001E-2</v>
      </c>
      <c r="M363" s="7">
        <v>7.3999999999999996E-2</v>
      </c>
      <c r="N363" s="53">
        <f>H363*G363</f>
        <v>142.5</v>
      </c>
      <c r="O363" s="53">
        <f>I363*G363</f>
        <v>216.6</v>
      </c>
      <c r="P363" s="53">
        <f>J363*G363</f>
        <v>287.85000000000002</v>
      </c>
      <c r="Q363" s="60">
        <f>SUM(N363:N370)</f>
        <v>174.68260000000001</v>
      </c>
      <c r="R363" s="60">
        <f>SUM(O363:O370)</f>
        <v>259.35659999999996</v>
      </c>
      <c r="S363" s="60">
        <f>SUM(P363:P370)</f>
        <v>339.41060000000004</v>
      </c>
      <c r="T363" s="60">
        <f>Q363+Q363*50%</f>
        <v>262.02390000000003</v>
      </c>
      <c r="U363" s="60">
        <f>R363+R363*50%</f>
        <v>389.03489999999994</v>
      </c>
      <c r="V363" s="105">
        <f>S363+S363*50%</f>
        <v>509.11590000000007</v>
      </c>
      <c r="W363" s="46"/>
      <c r="X363" s="46"/>
      <c r="Y363" s="46"/>
      <c r="Z363" s="46"/>
    </row>
    <row r="364" spans="2:26" ht="31.5" x14ac:dyDescent="0.25">
      <c r="B364" s="62"/>
      <c r="C364" s="61"/>
      <c r="D364" s="61"/>
      <c r="E364" s="61"/>
      <c r="F364" s="31" t="s">
        <v>114</v>
      </c>
      <c r="G364" s="53">
        <v>214</v>
      </c>
      <c r="H364" s="52">
        <v>8.9999999999999993E-3</v>
      </c>
      <c r="I364" s="52">
        <v>1.4E-2</v>
      </c>
      <c r="J364" s="52">
        <v>1.7999999999999999E-2</v>
      </c>
      <c r="K364" s="52">
        <v>8.9999999999999993E-3</v>
      </c>
      <c r="L364" s="52">
        <v>1.4E-2</v>
      </c>
      <c r="M364" s="52">
        <v>1.7999999999999999E-2</v>
      </c>
      <c r="N364" s="53">
        <f>H364*G364</f>
        <v>1.9259999999999999</v>
      </c>
      <c r="O364" s="53">
        <f>I364*G364</f>
        <v>2.996</v>
      </c>
      <c r="P364" s="53">
        <f>J364*G364</f>
        <v>3.8519999999999999</v>
      </c>
      <c r="Q364" s="61"/>
      <c r="R364" s="61"/>
      <c r="S364" s="61"/>
      <c r="T364" s="60"/>
      <c r="U364" s="60"/>
      <c r="V364" s="105"/>
      <c r="W364" s="46"/>
      <c r="X364" s="46"/>
      <c r="Y364" s="46"/>
      <c r="Z364" s="46"/>
    </row>
    <row r="365" spans="2:26" ht="15.75" x14ac:dyDescent="0.25">
      <c r="B365" s="62"/>
      <c r="C365" s="61"/>
      <c r="D365" s="61"/>
      <c r="E365" s="61"/>
      <c r="F365" s="8" t="s">
        <v>23</v>
      </c>
      <c r="G365" s="53">
        <v>133</v>
      </c>
      <c r="H365" s="52">
        <v>2.1000000000000001E-2</v>
      </c>
      <c r="I365" s="52">
        <v>3.2000000000000001E-2</v>
      </c>
      <c r="J365" s="7">
        <v>4.2000000000000003E-2</v>
      </c>
      <c r="K365" s="7">
        <v>1.7999999999999999E-2</v>
      </c>
      <c r="L365" s="7">
        <v>2.7E-2</v>
      </c>
      <c r="M365" s="7">
        <v>3.5999999999999997E-2</v>
      </c>
      <c r="N365" s="53">
        <f t="shared" ref="N365:N380" si="142">H365*G365</f>
        <v>2.7930000000000001</v>
      </c>
      <c r="O365" s="53">
        <f t="shared" ref="O365:O370" si="143">I365*G365</f>
        <v>4.2560000000000002</v>
      </c>
      <c r="P365" s="53">
        <f t="shared" ref="P365:P380" si="144">J365*G365</f>
        <v>5.5860000000000003</v>
      </c>
      <c r="Q365" s="61"/>
      <c r="R365" s="61"/>
      <c r="S365" s="61"/>
      <c r="T365" s="60"/>
      <c r="U365" s="60"/>
      <c r="V365" s="105"/>
      <c r="W365" s="46"/>
      <c r="X365" s="46"/>
      <c r="Y365" s="46"/>
      <c r="Z365" s="46"/>
    </row>
    <row r="366" spans="2:26" ht="15.75" x14ac:dyDescent="0.25">
      <c r="B366" s="62"/>
      <c r="C366" s="61"/>
      <c r="D366" s="61"/>
      <c r="E366" s="61"/>
      <c r="F366" s="8" t="s">
        <v>36</v>
      </c>
      <c r="G366" s="53">
        <v>405</v>
      </c>
      <c r="H366" s="7">
        <v>1.2E-2</v>
      </c>
      <c r="I366" s="7">
        <v>1.7000000000000001E-2</v>
      </c>
      <c r="J366" s="7">
        <v>2.4E-2</v>
      </c>
      <c r="K366" s="7">
        <v>1.2E-2</v>
      </c>
      <c r="L366" s="7">
        <v>1.7000000000000001E-2</v>
      </c>
      <c r="M366" s="7">
        <v>2.4E-2</v>
      </c>
      <c r="N366" s="53">
        <f t="shared" si="142"/>
        <v>4.8600000000000003</v>
      </c>
      <c r="O366" s="53">
        <f t="shared" si="143"/>
        <v>6.8850000000000007</v>
      </c>
      <c r="P366" s="53">
        <f t="shared" si="144"/>
        <v>9.7200000000000006</v>
      </c>
      <c r="Q366" s="61"/>
      <c r="R366" s="61"/>
      <c r="S366" s="61"/>
      <c r="T366" s="60"/>
      <c r="U366" s="60"/>
      <c r="V366" s="105"/>
      <c r="W366" s="46"/>
      <c r="X366" s="46"/>
      <c r="Y366" s="46"/>
      <c r="Z366" s="46"/>
    </row>
    <row r="367" spans="2:26" ht="15.75" x14ac:dyDescent="0.25">
      <c r="B367" s="62"/>
      <c r="C367" s="61"/>
      <c r="D367" s="61"/>
      <c r="E367" s="61"/>
      <c r="F367" s="8" t="s">
        <v>115</v>
      </c>
      <c r="G367" s="53">
        <v>1550</v>
      </c>
      <c r="H367" s="52">
        <v>5.0000000000000001E-3</v>
      </c>
      <c r="I367" s="52">
        <v>8.0000000000000002E-3</v>
      </c>
      <c r="J367" s="7">
        <v>0.01</v>
      </c>
      <c r="K367" s="52">
        <v>5.0000000000000001E-3</v>
      </c>
      <c r="L367" s="52">
        <v>8.0000000000000002E-3</v>
      </c>
      <c r="M367" s="7">
        <v>0.01</v>
      </c>
      <c r="N367" s="53">
        <f t="shared" si="142"/>
        <v>7.75</v>
      </c>
      <c r="O367" s="53">
        <f t="shared" si="143"/>
        <v>12.4</v>
      </c>
      <c r="P367" s="53">
        <f t="shared" si="144"/>
        <v>15.5</v>
      </c>
      <c r="Q367" s="61"/>
      <c r="R367" s="61"/>
      <c r="S367" s="61"/>
      <c r="T367" s="60"/>
      <c r="U367" s="60"/>
      <c r="V367" s="105"/>
      <c r="W367" s="46"/>
      <c r="X367" s="46"/>
      <c r="Y367" s="46"/>
      <c r="Z367" s="46"/>
    </row>
    <row r="368" spans="2:26" ht="15.75" x14ac:dyDescent="0.25">
      <c r="B368" s="62"/>
      <c r="C368" s="61"/>
      <c r="D368" s="61"/>
      <c r="E368" s="61"/>
      <c r="F368" s="8" t="s">
        <v>93</v>
      </c>
      <c r="G368" s="53">
        <v>683</v>
      </c>
      <c r="H368" s="52">
        <v>3.0000000000000001E-3</v>
      </c>
      <c r="I368" s="52">
        <v>5.0000000000000001E-3</v>
      </c>
      <c r="J368" s="52">
        <v>6.0000000000000001E-3</v>
      </c>
      <c r="K368" s="52">
        <v>3.0000000000000001E-3</v>
      </c>
      <c r="L368" s="52">
        <v>5.0000000000000001E-3</v>
      </c>
      <c r="M368" s="52">
        <v>6.0000000000000001E-3</v>
      </c>
      <c r="N368" s="53">
        <f t="shared" si="142"/>
        <v>2.0489999999999999</v>
      </c>
      <c r="O368" s="53">
        <f t="shared" si="143"/>
        <v>3.415</v>
      </c>
      <c r="P368" s="53">
        <f t="shared" si="144"/>
        <v>4.0979999999999999</v>
      </c>
      <c r="Q368" s="61"/>
      <c r="R368" s="61"/>
      <c r="S368" s="61"/>
      <c r="T368" s="60"/>
      <c r="U368" s="60"/>
      <c r="V368" s="105"/>
      <c r="W368" s="46"/>
      <c r="X368" s="46"/>
      <c r="Y368" s="46"/>
      <c r="Z368" s="46"/>
    </row>
    <row r="369" spans="2:26" ht="15.75" x14ac:dyDescent="0.25">
      <c r="B369" s="62"/>
      <c r="C369" s="61"/>
      <c r="D369" s="61"/>
      <c r="E369" s="61"/>
      <c r="F369" s="8" t="s">
        <v>27</v>
      </c>
      <c r="G369" s="53">
        <v>76</v>
      </c>
      <c r="H369" s="52">
        <v>1E-3</v>
      </c>
      <c r="I369" s="52">
        <v>1E-3</v>
      </c>
      <c r="J369" s="52">
        <v>1E-3</v>
      </c>
      <c r="K369" s="52">
        <v>1E-3</v>
      </c>
      <c r="L369" s="52">
        <v>1E-3</v>
      </c>
      <c r="M369" s="52">
        <v>1E-3</v>
      </c>
      <c r="N369" s="53">
        <f t="shared" si="142"/>
        <v>7.5999999999999998E-2</v>
      </c>
      <c r="O369" s="53">
        <f t="shared" si="143"/>
        <v>7.5999999999999998E-2</v>
      </c>
      <c r="P369" s="53">
        <f t="shared" si="144"/>
        <v>7.5999999999999998E-2</v>
      </c>
      <c r="Q369" s="61"/>
      <c r="R369" s="61"/>
      <c r="S369" s="61"/>
      <c r="T369" s="60"/>
      <c r="U369" s="60"/>
      <c r="V369" s="105"/>
      <c r="W369" s="46"/>
      <c r="X369" s="46"/>
      <c r="Y369" s="46"/>
      <c r="Z369" s="46"/>
    </row>
    <row r="370" spans="2:26" ht="15.75" x14ac:dyDescent="0.25">
      <c r="B370" s="62"/>
      <c r="C370" s="61"/>
      <c r="D370" s="61"/>
      <c r="E370" s="61"/>
      <c r="F370" s="8" t="s">
        <v>79</v>
      </c>
      <c r="G370" s="35">
        <v>636.42999999999995</v>
      </c>
      <c r="H370" s="35">
        <v>0.02</v>
      </c>
      <c r="I370" s="35">
        <v>0.02</v>
      </c>
      <c r="J370" s="35">
        <v>0.02</v>
      </c>
      <c r="K370" s="35">
        <v>0.02</v>
      </c>
      <c r="L370" s="35">
        <v>0.02</v>
      </c>
      <c r="M370" s="35">
        <v>0.02</v>
      </c>
      <c r="N370" s="53">
        <f t="shared" si="142"/>
        <v>12.7286</v>
      </c>
      <c r="O370" s="53">
        <f t="shared" si="143"/>
        <v>12.7286</v>
      </c>
      <c r="P370" s="53">
        <f t="shared" si="144"/>
        <v>12.7286</v>
      </c>
      <c r="Q370" s="61"/>
      <c r="R370" s="61"/>
      <c r="S370" s="61"/>
      <c r="T370" s="60"/>
      <c r="U370" s="60"/>
      <c r="V370" s="105"/>
      <c r="W370" s="46"/>
      <c r="X370" s="46"/>
      <c r="Y370" s="46"/>
      <c r="Z370" s="46"/>
    </row>
    <row r="371" spans="2:26" ht="15.75" x14ac:dyDescent="0.25">
      <c r="B371" s="62" t="s">
        <v>116</v>
      </c>
      <c r="C371" s="61">
        <v>100</v>
      </c>
      <c r="D371" s="61">
        <v>130</v>
      </c>
      <c r="E371" s="61">
        <v>150</v>
      </c>
      <c r="F371" s="8" t="s">
        <v>64</v>
      </c>
      <c r="G371" s="53">
        <v>211</v>
      </c>
      <c r="H371" s="7">
        <v>0.11700000000000001</v>
      </c>
      <c r="I371" s="7">
        <v>0.156</v>
      </c>
      <c r="J371" s="7">
        <v>0.18</v>
      </c>
      <c r="K371" s="52">
        <v>8.7999999999999995E-2</v>
      </c>
      <c r="L371" s="52">
        <v>0.11700000000000001</v>
      </c>
      <c r="M371" s="52">
        <v>0.13500000000000001</v>
      </c>
      <c r="N371" s="53">
        <f t="shared" si="142"/>
        <v>24.687000000000001</v>
      </c>
      <c r="O371" s="53">
        <f>K371*G371</f>
        <v>18.567999999999998</v>
      </c>
      <c r="P371" s="53">
        <f t="shared" si="144"/>
        <v>37.979999999999997</v>
      </c>
      <c r="Q371" s="60">
        <f>SUM(N371:N375)</f>
        <v>58.939000000000007</v>
      </c>
      <c r="R371" s="60">
        <f>SUM(O371:O375)</f>
        <v>52.414999999999992</v>
      </c>
      <c r="S371" s="60">
        <f>SUM(P371:P375)</f>
        <v>77.827999999999989</v>
      </c>
      <c r="T371" s="60">
        <f>Q371+Q371*50%</f>
        <v>88.408500000000004</v>
      </c>
      <c r="U371" s="60">
        <f>R371+R371*50%</f>
        <v>78.622499999999988</v>
      </c>
      <c r="V371" s="105">
        <f>S371+S371*50%</f>
        <v>116.74199999999999</v>
      </c>
      <c r="W371" s="46"/>
      <c r="X371" s="46"/>
      <c r="Y371" s="46"/>
      <c r="Z371" s="46"/>
    </row>
    <row r="372" spans="2:26" ht="15.75" x14ac:dyDescent="0.25">
      <c r="B372" s="62"/>
      <c r="C372" s="61"/>
      <c r="D372" s="61"/>
      <c r="E372" s="61"/>
      <c r="F372" s="8" t="s">
        <v>36</v>
      </c>
      <c r="G372" s="53">
        <v>405</v>
      </c>
      <c r="H372" s="7">
        <v>1.6E-2</v>
      </c>
      <c r="I372" s="7">
        <v>2.1000000000000001E-2</v>
      </c>
      <c r="J372" s="7">
        <v>2.4E-2</v>
      </c>
      <c r="K372" s="52">
        <v>1.4999999999999999E-2</v>
      </c>
      <c r="L372" s="52">
        <v>0.02</v>
      </c>
      <c r="M372" s="52">
        <v>2.3E-2</v>
      </c>
      <c r="N372" s="53">
        <f t="shared" si="142"/>
        <v>6.48</v>
      </c>
      <c r="O372" s="53">
        <f>K372*G372</f>
        <v>6.0750000000000002</v>
      </c>
      <c r="P372" s="53">
        <f t="shared" si="144"/>
        <v>9.7200000000000006</v>
      </c>
      <c r="Q372" s="60"/>
      <c r="R372" s="60"/>
      <c r="S372" s="60"/>
      <c r="T372" s="60"/>
      <c r="U372" s="60"/>
      <c r="V372" s="105"/>
      <c r="W372" s="46"/>
      <c r="X372" s="46"/>
      <c r="Y372" s="46"/>
      <c r="Z372" s="46"/>
    </row>
    <row r="373" spans="2:26" ht="15.75" x14ac:dyDescent="0.25">
      <c r="B373" s="62"/>
      <c r="C373" s="61"/>
      <c r="D373" s="61"/>
      <c r="E373" s="61"/>
      <c r="F373" s="8" t="s">
        <v>117</v>
      </c>
      <c r="G373" s="53">
        <v>1178</v>
      </c>
      <c r="H373" s="7">
        <v>2E-3</v>
      </c>
      <c r="I373" s="7">
        <v>3.0000000000000001E-3</v>
      </c>
      <c r="J373" s="7">
        <v>4.0000000000000001E-3</v>
      </c>
      <c r="K373" s="52">
        <v>2E-3</v>
      </c>
      <c r="L373" s="7">
        <v>3.0000000000000001E-3</v>
      </c>
      <c r="M373" s="7">
        <v>4.0000000000000001E-3</v>
      </c>
      <c r="N373" s="53">
        <f t="shared" si="142"/>
        <v>2.3559999999999999</v>
      </c>
      <c r="O373" s="53">
        <f>K373*G373</f>
        <v>2.3559999999999999</v>
      </c>
      <c r="P373" s="53">
        <f t="shared" si="144"/>
        <v>4.7119999999999997</v>
      </c>
      <c r="Q373" s="60"/>
      <c r="R373" s="60"/>
      <c r="S373" s="60"/>
      <c r="T373" s="60"/>
      <c r="U373" s="60"/>
      <c r="V373" s="105"/>
      <c r="W373" s="46"/>
      <c r="X373" s="46"/>
      <c r="Y373" s="46"/>
      <c r="Z373" s="46"/>
    </row>
    <row r="374" spans="2:26" ht="15.75" x14ac:dyDescent="0.25">
      <c r="B374" s="62"/>
      <c r="C374" s="61"/>
      <c r="D374" s="61"/>
      <c r="E374" s="61"/>
      <c r="F374" s="8" t="s">
        <v>27</v>
      </c>
      <c r="G374" s="53">
        <v>76</v>
      </c>
      <c r="H374" s="52">
        <v>1E-3</v>
      </c>
      <c r="I374" s="52">
        <v>1E-3</v>
      </c>
      <c r="J374" s="52">
        <v>1E-3</v>
      </c>
      <c r="K374" s="52">
        <v>1E-3</v>
      </c>
      <c r="L374" s="52">
        <v>1E-3</v>
      </c>
      <c r="M374" s="52">
        <v>1E-3</v>
      </c>
      <c r="N374" s="53">
        <f t="shared" si="142"/>
        <v>7.5999999999999998E-2</v>
      </c>
      <c r="O374" s="53">
        <f>I374*G374</f>
        <v>7.5999999999999998E-2</v>
      </c>
      <c r="P374" s="53">
        <f t="shared" si="144"/>
        <v>7.5999999999999998E-2</v>
      </c>
      <c r="Q374" s="60"/>
      <c r="R374" s="60"/>
      <c r="S374" s="60"/>
      <c r="T374" s="60"/>
      <c r="U374" s="60"/>
      <c r="V374" s="105"/>
      <c r="W374" s="46"/>
      <c r="X374" s="46"/>
      <c r="Y374" s="46"/>
      <c r="Z374" s="46"/>
    </row>
    <row r="375" spans="2:26" ht="15.75" x14ac:dyDescent="0.25">
      <c r="B375" s="62"/>
      <c r="C375" s="61"/>
      <c r="D375" s="61"/>
      <c r="E375" s="61"/>
      <c r="F375" s="8" t="s">
        <v>82</v>
      </c>
      <c r="G375" s="53">
        <v>5068</v>
      </c>
      <c r="H375" s="52">
        <v>5.0000000000000001E-3</v>
      </c>
      <c r="I375" s="52">
        <v>5.0000000000000001E-3</v>
      </c>
      <c r="J375" s="52">
        <v>5.0000000000000001E-3</v>
      </c>
      <c r="K375" s="52">
        <v>5.0000000000000001E-3</v>
      </c>
      <c r="L375" s="52">
        <v>5.0000000000000001E-3</v>
      </c>
      <c r="M375" s="52">
        <v>5.0000000000000001E-3</v>
      </c>
      <c r="N375" s="53">
        <f t="shared" si="142"/>
        <v>25.34</v>
      </c>
      <c r="O375" s="53">
        <f>K375*G375</f>
        <v>25.34</v>
      </c>
      <c r="P375" s="53">
        <f t="shared" si="144"/>
        <v>25.34</v>
      </c>
      <c r="Q375" s="60"/>
      <c r="R375" s="60"/>
      <c r="S375" s="60"/>
      <c r="T375" s="60"/>
      <c r="U375" s="60"/>
      <c r="V375" s="105"/>
      <c r="W375" s="46"/>
      <c r="X375" s="46"/>
      <c r="Y375" s="46"/>
      <c r="Z375" s="46"/>
    </row>
    <row r="376" spans="2:26" ht="15.75" x14ac:dyDescent="0.25">
      <c r="B376" s="62" t="s">
        <v>134</v>
      </c>
      <c r="C376" s="61">
        <v>200</v>
      </c>
      <c r="D376" s="61">
        <v>200</v>
      </c>
      <c r="E376" s="61">
        <v>200</v>
      </c>
      <c r="F376" s="11" t="s">
        <v>34</v>
      </c>
      <c r="G376" s="53">
        <v>5000</v>
      </c>
      <c r="H376" s="52">
        <v>1E-3</v>
      </c>
      <c r="I376" s="52">
        <v>1E-3</v>
      </c>
      <c r="J376" s="52">
        <v>1E-3</v>
      </c>
      <c r="K376" s="52">
        <v>1E-3</v>
      </c>
      <c r="L376" s="52">
        <v>1E-3</v>
      </c>
      <c r="M376" s="52">
        <v>1E-3</v>
      </c>
      <c r="N376" s="53">
        <f t="shared" si="142"/>
        <v>5</v>
      </c>
      <c r="O376" s="53">
        <f t="shared" ref="O376:O380" si="145">I376*G376</f>
        <v>5</v>
      </c>
      <c r="P376" s="53">
        <f t="shared" si="144"/>
        <v>5</v>
      </c>
      <c r="Q376" s="60">
        <f>SUM(N376:N378)</f>
        <v>19.524999999999999</v>
      </c>
      <c r="R376" s="60">
        <f>SUM(O376:O378)</f>
        <v>19.524999999999999</v>
      </c>
      <c r="S376" s="60">
        <f>SUM(P376:P378)</f>
        <v>19.524999999999999</v>
      </c>
      <c r="T376" s="60">
        <f t="shared" ref="T376" si="146">Q376+Q376*50%</f>
        <v>29.287499999999998</v>
      </c>
      <c r="U376" s="60">
        <f t="shared" ref="U376" si="147">R376+R376*50%</f>
        <v>29.287499999999998</v>
      </c>
      <c r="V376" s="105">
        <f t="shared" ref="V376" si="148">S376+S376*50%</f>
        <v>29.287499999999998</v>
      </c>
      <c r="W376" s="46"/>
      <c r="X376" s="46"/>
      <c r="Y376" s="46"/>
      <c r="Z376" s="46"/>
    </row>
    <row r="377" spans="2:26" ht="15.75" x14ac:dyDescent="0.25">
      <c r="B377" s="62"/>
      <c r="C377" s="61"/>
      <c r="D377" s="61"/>
      <c r="E377" s="61"/>
      <c r="F377" s="8" t="s">
        <v>35</v>
      </c>
      <c r="G377" s="53">
        <v>435</v>
      </c>
      <c r="H377" s="7">
        <v>1.4999999999999999E-2</v>
      </c>
      <c r="I377" s="7">
        <v>1.4999999999999999E-2</v>
      </c>
      <c r="J377" s="7">
        <v>1.4999999999999999E-2</v>
      </c>
      <c r="K377" s="7">
        <v>1.4999999999999999E-2</v>
      </c>
      <c r="L377" s="7">
        <v>1.4999999999999999E-2</v>
      </c>
      <c r="M377" s="7">
        <v>1.4999999999999999E-2</v>
      </c>
      <c r="N377" s="53">
        <f t="shared" si="142"/>
        <v>6.5249999999999995</v>
      </c>
      <c r="O377" s="53">
        <f t="shared" si="145"/>
        <v>6.5249999999999995</v>
      </c>
      <c r="P377" s="53">
        <f t="shared" si="144"/>
        <v>6.5249999999999995</v>
      </c>
      <c r="Q377" s="60"/>
      <c r="R377" s="60"/>
      <c r="S377" s="60"/>
      <c r="T377" s="60"/>
      <c r="U377" s="60"/>
      <c r="V377" s="105"/>
      <c r="W377" s="46"/>
      <c r="X377" s="46"/>
      <c r="Y377" s="46"/>
      <c r="Z377" s="46"/>
    </row>
    <row r="378" spans="2:26" ht="15.75" x14ac:dyDescent="0.25">
      <c r="B378" s="62"/>
      <c r="C378" s="61"/>
      <c r="D378" s="61"/>
      <c r="E378" s="61"/>
      <c r="F378" s="8" t="s">
        <v>135</v>
      </c>
      <c r="G378" s="53">
        <v>1000</v>
      </c>
      <c r="H378" s="7">
        <v>8.0000000000000002E-3</v>
      </c>
      <c r="I378" s="7">
        <v>8.0000000000000002E-3</v>
      </c>
      <c r="J378" s="7">
        <v>8.0000000000000002E-3</v>
      </c>
      <c r="K378" s="7">
        <v>7.0000000000000001E-3</v>
      </c>
      <c r="L378" s="7">
        <v>7.0000000000000001E-3</v>
      </c>
      <c r="M378" s="7">
        <v>7.0000000000000001E-3</v>
      </c>
      <c r="N378" s="53">
        <f t="shared" si="142"/>
        <v>8</v>
      </c>
      <c r="O378" s="53">
        <f t="shared" si="145"/>
        <v>8</v>
      </c>
      <c r="P378" s="53">
        <f t="shared" si="144"/>
        <v>8</v>
      </c>
      <c r="Q378" s="60"/>
      <c r="R378" s="60"/>
      <c r="S378" s="60"/>
      <c r="T378" s="60"/>
      <c r="U378" s="60"/>
      <c r="V378" s="105"/>
      <c r="W378" s="46"/>
      <c r="X378" s="46"/>
      <c r="Y378" s="46"/>
      <c r="Z378" s="46"/>
    </row>
    <row r="379" spans="2:26" ht="15.75" x14ac:dyDescent="0.25">
      <c r="B379" s="118" t="s">
        <v>147</v>
      </c>
      <c r="C379" s="55">
        <v>100</v>
      </c>
      <c r="D379" s="52">
        <v>100</v>
      </c>
      <c r="E379" s="52">
        <v>100</v>
      </c>
      <c r="F379" s="8" t="s">
        <v>146</v>
      </c>
      <c r="G379" s="53">
        <v>1500</v>
      </c>
      <c r="H379" s="7">
        <v>0.1</v>
      </c>
      <c r="I379" s="7">
        <v>0.1</v>
      </c>
      <c r="J379" s="7">
        <v>0.1</v>
      </c>
      <c r="K379" s="7">
        <v>0.1</v>
      </c>
      <c r="L379" s="7">
        <v>0.1</v>
      </c>
      <c r="M379" s="7">
        <v>0.1</v>
      </c>
      <c r="N379" s="53">
        <f>H379*G379</f>
        <v>150</v>
      </c>
      <c r="O379" s="53">
        <f>I379*G379</f>
        <v>150</v>
      </c>
      <c r="P379" s="53">
        <f>J379*G379</f>
        <v>150</v>
      </c>
      <c r="Q379" s="53">
        <f t="shared" ref="Q379" si="149">SUM(N379)</f>
        <v>150</v>
      </c>
      <c r="R379" s="53">
        <f t="shared" ref="R379" si="150">SUM(O379)</f>
        <v>150</v>
      </c>
      <c r="S379" s="53">
        <f t="shared" ref="S379" si="151">SUM(P379)</f>
        <v>150</v>
      </c>
      <c r="T379" s="53">
        <f t="shared" ref="T379" si="152">Q379+Q379*50%</f>
        <v>225</v>
      </c>
      <c r="U379" s="53">
        <f t="shared" ref="U379" si="153">R379+R379*50%</f>
        <v>225</v>
      </c>
      <c r="V379" s="110">
        <f t="shared" ref="V379" si="154">S379+S379*50%</f>
        <v>225</v>
      </c>
      <c r="W379" s="46"/>
      <c r="X379" s="46"/>
      <c r="Y379" s="46"/>
      <c r="Z379" s="46"/>
    </row>
    <row r="380" spans="2:26" ht="15.75" x14ac:dyDescent="0.25">
      <c r="B380" s="107" t="s">
        <v>50</v>
      </c>
      <c r="C380" s="52">
        <v>20</v>
      </c>
      <c r="D380" s="52">
        <v>35</v>
      </c>
      <c r="E380" s="52">
        <v>40</v>
      </c>
      <c r="F380" s="32" t="s">
        <v>50</v>
      </c>
      <c r="G380" s="53">
        <v>594</v>
      </c>
      <c r="H380" s="7">
        <v>0.02</v>
      </c>
      <c r="I380" s="52">
        <v>3.5000000000000003E-2</v>
      </c>
      <c r="J380" s="7">
        <v>0.04</v>
      </c>
      <c r="K380" s="7">
        <v>0.02</v>
      </c>
      <c r="L380" s="52">
        <v>3.5000000000000003E-2</v>
      </c>
      <c r="M380" s="7">
        <v>0.04</v>
      </c>
      <c r="N380" s="53">
        <f t="shared" si="142"/>
        <v>11.88</v>
      </c>
      <c r="O380" s="53">
        <f t="shared" si="145"/>
        <v>20.790000000000003</v>
      </c>
      <c r="P380" s="53">
        <f t="shared" si="144"/>
        <v>23.76</v>
      </c>
      <c r="Q380" s="53">
        <f t="shared" ref="Q380" si="155">SUM(N380)</f>
        <v>11.88</v>
      </c>
      <c r="R380" s="53">
        <f t="shared" ref="R380" si="156">SUM(O380)</f>
        <v>20.790000000000003</v>
      </c>
      <c r="S380" s="53">
        <f t="shared" ref="S380" si="157">SUM(P380)</f>
        <v>23.76</v>
      </c>
      <c r="T380" s="52">
        <f t="shared" ref="T380" si="158">Q380+Q380*50%</f>
        <v>17.82</v>
      </c>
      <c r="U380" s="53">
        <f t="shared" ref="U380" si="159">R380+R380*50%</f>
        <v>31.185000000000002</v>
      </c>
      <c r="V380" s="110">
        <f t="shared" ref="V380" si="160">S380+S380*50%</f>
        <v>35.64</v>
      </c>
      <c r="W380" s="46"/>
      <c r="X380" s="46"/>
      <c r="Y380" s="46"/>
      <c r="Z380" s="46"/>
    </row>
    <row r="381" spans="2:26" ht="16.5" thickBot="1" x14ac:dyDescent="0.3">
      <c r="B381" s="9"/>
      <c r="C381" s="30"/>
      <c r="D381" s="30"/>
      <c r="E381" s="30"/>
      <c r="F381" s="30"/>
      <c r="G381" s="10"/>
      <c r="H381" s="30"/>
      <c r="I381" s="30"/>
      <c r="J381" s="30"/>
      <c r="K381" s="30"/>
      <c r="L381" s="30"/>
      <c r="M381" s="30"/>
      <c r="N381" s="10"/>
      <c r="O381" s="10"/>
      <c r="P381" s="10"/>
      <c r="Q381" s="119">
        <f>SUM(Q363:Q380)</f>
        <v>415.02660000000003</v>
      </c>
      <c r="R381" s="119">
        <f t="shared" ref="R381:V381" si="161">SUM(R363:R380)</f>
        <v>502.08659999999992</v>
      </c>
      <c r="S381" s="119">
        <f t="shared" si="161"/>
        <v>610.52359999999999</v>
      </c>
      <c r="T381" s="119">
        <f t="shared" si="161"/>
        <v>622.5399000000001</v>
      </c>
      <c r="U381" s="119">
        <f t="shared" si="161"/>
        <v>753.12989999999991</v>
      </c>
      <c r="V381" s="120">
        <f t="shared" si="161"/>
        <v>915.7854000000001</v>
      </c>
      <c r="W381" s="46"/>
      <c r="X381" s="46"/>
      <c r="Y381" s="46"/>
      <c r="Z381" s="46"/>
    </row>
    <row r="382" spans="2:26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46"/>
      <c r="X382" s="46"/>
      <c r="Y382" s="46"/>
      <c r="Z382" s="46"/>
    </row>
    <row r="383" spans="2:26" x14ac:dyDescent="0.25"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</row>
  </sheetData>
  <mergeCells count="594">
    <mergeCell ref="B329:V329"/>
    <mergeCell ref="B343:V343"/>
    <mergeCell ref="B362:V362"/>
    <mergeCell ref="B146:V146"/>
    <mergeCell ref="B166:V166"/>
    <mergeCell ref="B184:V184"/>
    <mergeCell ref="B200:V200"/>
    <mergeCell ref="B201:V201"/>
    <mergeCell ref="B218:V218"/>
    <mergeCell ref="B245:V245"/>
    <mergeCell ref="B262:V262"/>
    <mergeCell ref="B294:V294"/>
    <mergeCell ref="B277:V277"/>
    <mergeCell ref="B8:T8"/>
    <mergeCell ref="B12:B13"/>
    <mergeCell ref="C12:E12"/>
    <mergeCell ref="F12:F13"/>
    <mergeCell ref="G12:G13"/>
    <mergeCell ref="H12:J12"/>
    <mergeCell ref="K12:M12"/>
    <mergeCell ref="N12:P12"/>
    <mergeCell ref="Q12:S12"/>
    <mergeCell ref="T12:V12"/>
    <mergeCell ref="B14:V14"/>
    <mergeCell ref="B16:B22"/>
    <mergeCell ref="C16:C22"/>
    <mergeCell ref="D16:D22"/>
    <mergeCell ref="E16:E22"/>
    <mergeCell ref="Q16:Q22"/>
    <mergeCell ref="R16:R22"/>
    <mergeCell ref="S16:S22"/>
    <mergeCell ref="T16:T22"/>
    <mergeCell ref="B15:V15"/>
    <mergeCell ref="U16:U22"/>
    <mergeCell ref="V16:V22"/>
    <mergeCell ref="B23:B25"/>
    <mergeCell ref="C23:C25"/>
    <mergeCell ref="D23:D25"/>
    <mergeCell ref="E23:E25"/>
    <mergeCell ref="Q23:Q25"/>
    <mergeCell ref="R23:R25"/>
    <mergeCell ref="S23:S25"/>
    <mergeCell ref="T23:T25"/>
    <mergeCell ref="U23:U25"/>
    <mergeCell ref="V23:V25"/>
    <mergeCell ref="V26:V28"/>
    <mergeCell ref="B32:B36"/>
    <mergeCell ref="C32:C36"/>
    <mergeCell ref="D32:D36"/>
    <mergeCell ref="E32:E36"/>
    <mergeCell ref="Q32:Q36"/>
    <mergeCell ref="R32:R36"/>
    <mergeCell ref="S32:S36"/>
    <mergeCell ref="T32:T36"/>
    <mergeCell ref="U32:U36"/>
    <mergeCell ref="V32:V36"/>
    <mergeCell ref="B26:B28"/>
    <mergeCell ref="C26:C28"/>
    <mergeCell ref="D26:D28"/>
    <mergeCell ref="E26:E28"/>
    <mergeCell ref="Q26:Q28"/>
    <mergeCell ref="R26:R28"/>
    <mergeCell ref="S26:S28"/>
    <mergeCell ref="T26:T28"/>
    <mergeCell ref="U26:U28"/>
    <mergeCell ref="B31:V31"/>
    <mergeCell ref="B37:B44"/>
    <mergeCell ref="C37:C44"/>
    <mergeCell ref="D37:D44"/>
    <mergeCell ref="E37:E44"/>
    <mergeCell ref="Q37:Q44"/>
    <mergeCell ref="R37:R44"/>
    <mergeCell ref="S37:S44"/>
    <mergeCell ref="T37:T44"/>
    <mergeCell ref="U37:U44"/>
    <mergeCell ref="B45:B48"/>
    <mergeCell ref="C45:C48"/>
    <mergeCell ref="D45:D48"/>
    <mergeCell ref="E45:E48"/>
    <mergeCell ref="Q45:Q48"/>
    <mergeCell ref="V52:V58"/>
    <mergeCell ref="B59:B61"/>
    <mergeCell ref="C59:C61"/>
    <mergeCell ref="D59:D61"/>
    <mergeCell ref="E59:E61"/>
    <mergeCell ref="Q59:Q61"/>
    <mergeCell ref="R45:R48"/>
    <mergeCell ref="S45:S48"/>
    <mergeCell ref="T45:T48"/>
    <mergeCell ref="U45:U48"/>
    <mergeCell ref="V45:V48"/>
    <mergeCell ref="B52:B58"/>
    <mergeCell ref="C52:C58"/>
    <mergeCell ref="D52:D58"/>
    <mergeCell ref="E52:E58"/>
    <mergeCell ref="Q52:Q58"/>
    <mergeCell ref="B51:V51"/>
    <mergeCell ref="R52:R58"/>
    <mergeCell ref="S52:S58"/>
    <mergeCell ref="T52:T58"/>
    <mergeCell ref="U52:U58"/>
    <mergeCell ref="R63:R65"/>
    <mergeCell ref="S63:S65"/>
    <mergeCell ref="T63:T65"/>
    <mergeCell ref="U63:U65"/>
    <mergeCell ref="V37:V44"/>
    <mergeCell ref="B69:B71"/>
    <mergeCell ref="C69:C71"/>
    <mergeCell ref="D69:D71"/>
    <mergeCell ref="E69:E71"/>
    <mergeCell ref="V63:V65"/>
    <mergeCell ref="Q69:Q71"/>
    <mergeCell ref="R59:R61"/>
    <mergeCell ref="S59:S61"/>
    <mergeCell ref="T59:T61"/>
    <mergeCell ref="U59:U61"/>
    <mergeCell ref="V59:V61"/>
    <mergeCell ref="R69:R71"/>
    <mergeCell ref="S69:S71"/>
    <mergeCell ref="T69:T71"/>
    <mergeCell ref="U69:U71"/>
    <mergeCell ref="V69:V71"/>
    <mergeCell ref="B63:B65"/>
    <mergeCell ref="C63:C65"/>
    <mergeCell ref="D63:D65"/>
    <mergeCell ref="E63:E65"/>
    <mergeCell ref="Q63:Q65"/>
    <mergeCell ref="B68:V68"/>
    <mergeCell ref="S72:S80"/>
    <mergeCell ref="T72:T80"/>
    <mergeCell ref="U72:U80"/>
    <mergeCell ref="V72:V80"/>
    <mergeCell ref="B84:B85"/>
    <mergeCell ref="C84:C85"/>
    <mergeCell ref="D84:D85"/>
    <mergeCell ref="E84:E85"/>
    <mergeCell ref="V84:V85"/>
    <mergeCell ref="B72:B80"/>
    <mergeCell ref="C72:C80"/>
    <mergeCell ref="D72:D80"/>
    <mergeCell ref="E72:E80"/>
    <mergeCell ref="Q72:Q80"/>
    <mergeCell ref="B89:B96"/>
    <mergeCell ref="C89:C96"/>
    <mergeCell ref="D89:D96"/>
    <mergeCell ref="E89:E96"/>
    <mergeCell ref="B97:B101"/>
    <mergeCell ref="C97:C101"/>
    <mergeCell ref="D97:D101"/>
    <mergeCell ref="E97:E101"/>
    <mergeCell ref="R72:R80"/>
    <mergeCell ref="Q97:Q101"/>
    <mergeCell ref="R97:R101"/>
    <mergeCell ref="B88:V88"/>
    <mergeCell ref="S97:S101"/>
    <mergeCell ref="T97:T101"/>
    <mergeCell ref="U97:U101"/>
    <mergeCell ref="V97:V101"/>
    <mergeCell ref="Q89:Q96"/>
    <mergeCell ref="R89:R96"/>
    <mergeCell ref="S89:S96"/>
    <mergeCell ref="T89:T96"/>
    <mergeCell ref="U89:U96"/>
    <mergeCell ref="V89:V96"/>
    <mergeCell ref="S103:S111"/>
    <mergeCell ref="T103:T111"/>
    <mergeCell ref="U103:U111"/>
    <mergeCell ref="V103:V111"/>
    <mergeCell ref="B116:B122"/>
    <mergeCell ref="C116:C122"/>
    <mergeCell ref="D116:D122"/>
    <mergeCell ref="E116:E122"/>
    <mergeCell ref="Q116:Q122"/>
    <mergeCell ref="B103:B111"/>
    <mergeCell ref="C103:C111"/>
    <mergeCell ref="D103:D111"/>
    <mergeCell ref="E103:E111"/>
    <mergeCell ref="Q103:Q111"/>
    <mergeCell ref="R103:R111"/>
    <mergeCell ref="R116:R122"/>
    <mergeCell ref="S116:S122"/>
    <mergeCell ref="T116:T122"/>
    <mergeCell ref="U116:U122"/>
    <mergeCell ref="V116:V122"/>
    <mergeCell ref="B114:V114"/>
    <mergeCell ref="B115:V115"/>
    <mergeCell ref="V123:V124"/>
    <mergeCell ref="B129:B131"/>
    <mergeCell ref="C129:C131"/>
    <mergeCell ref="D129:D131"/>
    <mergeCell ref="E129:E131"/>
    <mergeCell ref="Q129:Q131"/>
    <mergeCell ref="R129:R131"/>
    <mergeCell ref="S129:S131"/>
    <mergeCell ref="T129:T131"/>
    <mergeCell ref="U129:U131"/>
    <mergeCell ref="V129:V131"/>
    <mergeCell ref="B123:B124"/>
    <mergeCell ref="C123:C124"/>
    <mergeCell ref="D123:D124"/>
    <mergeCell ref="E123:E124"/>
    <mergeCell ref="Q123:Q124"/>
    <mergeCell ref="R123:R124"/>
    <mergeCell ref="S123:S124"/>
    <mergeCell ref="T123:T124"/>
    <mergeCell ref="U123:U124"/>
    <mergeCell ref="B128:V128"/>
    <mergeCell ref="B132:B139"/>
    <mergeCell ref="C132:C139"/>
    <mergeCell ref="D132:D139"/>
    <mergeCell ref="E132:E139"/>
    <mergeCell ref="Q132:Q139"/>
    <mergeCell ref="R132:R139"/>
    <mergeCell ref="S132:S139"/>
    <mergeCell ref="T132:T139"/>
    <mergeCell ref="U132:U139"/>
    <mergeCell ref="D161:D163"/>
    <mergeCell ref="E161:E163"/>
    <mergeCell ref="Q161:Q163"/>
    <mergeCell ref="R147:R154"/>
    <mergeCell ref="S147:S154"/>
    <mergeCell ref="V132:V139"/>
    <mergeCell ref="B141:B143"/>
    <mergeCell ref="C141:C143"/>
    <mergeCell ref="D141:D143"/>
    <mergeCell ref="E141:E143"/>
    <mergeCell ref="Q141:Q143"/>
    <mergeCell ref="T147:T154"/>
    <mergeCell ref="U147:U154"/>
    <mergeCell ref="V147:V154"/>
    <mergeCell ref="R141:R143"/>
    <mergeCell ref="S141:S143"/>
    <mergeCell ref="T141:T143"/>
    <mergeCell ref="U141:U143"/>
    <mergeCell ref="V141:V143"/>
    <mergeCell ref="B147:B154"/>
    <mergeCell ref="C147:C154"/>
    <mergeCell ref="D147:D154"/>
    <mergeCell ref="E147:E154"/>
    <mergeCell ref="Q147:Q154"/>
    <mergeCell ref="E172:E176"/>
    <mergeCell ref="Q172:Q176"/>
    <mergeCell ref="R155:R159"/>
    <mergeCell ref="S155:S159"/>
    <mergeCell ref="T155:T159"/>
    <mergeCell ref="U155:U159"/>
    <mergeCell ref="V155:V159"/>
    <mergeCell ref="B167:B171"/>
    <mergeCell ref="C167:C171"/>
    <mergeCell ref="D167:D171"/>
    <mergeCell ref="E167:E171"/>
    <mergeCell ref="Q167:Q171"/>
    <mergeCell ref="R161:R163"/>
    <mergeCell ref="S161:S163"/>
    <mergeCell ref="T161:T163"/>
    <mergeCell ref="U161:U163"/>
    <mergeCell ref="V161:V163"/>
    <mergeCell ref="B155:B159"/>
    <mergeCell ref="C155:C159"/>
    <mergeCell ref="D155:D159"/>
    <mergeCell ref="E155:E159"/>
    <mergeCell ref="Q155:Q159"/>
    <mergeCell ref="B161:B163"/>
    <mergeCell ref="C161:C163"/>
    <mergeCell ref="R167:R171"/>
    <mergeCell ref="S167:S171"/>
    <mergeCell ref="T167:T171"/>
    <mergeCell ref="U167:U171"/>
    <mergeCell ref="R178:R181"/>
    <mergeCell ref="S178:S181"/>
    <mergeCell ref="T178:T181"/>
    <mergeCell ref="U178:U181"/>
    <mergeCell ref="V167:V171"/>
    <mergeCell ref="B185:B192"/>
    <mergeCell ref="C185:C192"/>
    <mergeCell ref="D185:D192"/>
    <mergeCell ref="E185:E192"/>
    <mergeCell ref="V178:V181"/>
    <mergeCell ref="Q185:Q192"/>
    <mergeCell ref="R172:R176"/>
    <mergeCell ref="S172:S176"/>
    <mergeCell ref="T172:T176"/>
    <mergeCell ref="U172:U176"/>
    <mergeCell ref="V172:V176"/>
    <mergeCell ref="R185:R192"/>
    <mergeCell ref="S185:S192"/>
    <mergeCell ref="T185:T192"/>
    <mergeCell ref="U185:U192"/>
    <mergeCell ref="V185:V192"/>
    <mergeCell ref="B178:B181"/>
    <mergeCell ref="C178:C181"/>
    <mergeCell ref="D178:D181"/>
    <mergeCell ref="E178:E181"/>
    <mergeCell ref="Q178:Q181"/>
    <mergeCell ref="B172:B176"/>
    <mergeCell ref="C172:C176"/>
    <mergeCell ref="D172:D176"/>
    <mergeCell ref="Q202:Q208"/>
    <mergeCell ref="R202:R208"/>
    <mergeCell ref="S202:S208"/>
    <mergeCell ref="T202:T208"/>
    <mergeCell ref="U202:U208"/>
    <mergeCell ref="V202:V208"/>
    <mergeCell ref="R193:R195"/>
    <mergeCell ref="S193:S195"/>
    <mergeCell ref="T193:T195"/>
    <mergeCell ref="U193:U195"/>
    <mergeCell ref="V193:V195"/>
    <mergeCell ref="B202:B208"/>
    <mergeCell ref="C202:C208"/>
    <mergeCell ref="D202:D208"/>
    <mergeCell ref="E202:E208"/>
    <mergeCell ref="B193:B195"/>
    <mergeCell ref="C193:C195"/>
    <mergeCell ref="D193:D195"/>
    <mergeCell ref="E193:E195"/>
    <mergeCell ref="Q193:Q195"/>
    <mergeCell ref="T219:T221"/>
    <mergeCell ref="U219:U221"/>
    <mergeCell ref="S209:S211"/>
    <mergeCell ref="T209:T211"/>
    <mergeCell ref="U209:U211"/>
    <mergeCell ref="V209:V211"/>
    <mergeCell ref="B212:B214"/>
    <mergeCell ref="C212:C214"/>
    <mergeCell ref="D212:D214"/>
    <mergeCell ref="E212:E214"/>
    <mergeCell ref="Q212:Q214"/>
    <mergeCell ref="R212:R214"/>
    <mergeCell ref="B209:B211"/>
    <mergeCell ref="C209:C211"/>
    <mergeCell ref="D209:D211"/>
    <mergeCell ref="E209:E211"/>
    <mergeCell ref="Q209:Q211"/>
    <mergeCell ref="R209:R211"/>
    <mergeCell ref="S212:S214"/>
    <mergeCell ref="T212:T214"/>
    <mergeCell ref="U212:U214"/>
    <mergeCell ref="V212:V214"/>
    <mergeCell ref="E230:E233"/>
    <mergeCell ref="Q230:Q233"/>
    <mergeCell ref="R230:R233"/>
    <mergeCell ref="S230:S233"/>
    <mergeCell ref="T230:T233"/>
    <mergeCell ref="U230:U233"/>
    <mergeCell ref="V219:V221"/>
    <mergeCell ref="B222:B229"/>
    <mergeCell ref="C222:C229"/>
    <mergeCell ref="D222:D229"/>
    <mergeCell ref="E222:E229"/>
    <mergeCell ref="Q222:Q229"/>
    <mergeCell ref="R222:R229"/>
    <mergeCell ref="S222:S229"/>
    <mergeCell ref="T222:T229"/>
    <mergeCell ref="U222:U229"/>
    <mergeCell ref="V222:V229"/>
    <mergeCell ref="B219:B221"/>
    <mergeCell ref="C219:C221"/>
    <mergeCell ref="D219:D221"/>
    <mergeCell ref="E219:E221"/>
    <mergeCell ref="Q219:Q221"/>
    <mergeCell ref="R219:R221"/>
    <mergeCell ref="S219:S221"/>
    <mergeCell ref="V230:V233"/>
    <mergeCell ref="B234:B242"/>
    <mergeCell ref="C234:C242"/>
    <mergeCell ref="D234:D242"/>
    <mergeCell ref="E234:E242"/>
    <mergeCell ref="Q234:Q242"/>
    <mergeCell ref="R234:R242"/>
    <mergeCell ref="Q246:Q253"/>
    <mergeCell ref="R246:R253"/>
    <mergeCell ref="S246:S253"/>
    <mergeCell ref="T246:T253"/>
    <mergeCell ref="U246:U253"/>
    <mergeCell ref="V246:V253"/>
    <mergeCell ref="B246:B253"/>
    <mergeCell ref="C246:C253"/>
    <mergeCell ref="S234:S242"/>
    <mergeCell ref="T234:T242"/>
    <mergeCell ref="U234:U242"/>
    <mergeCell ref="V234:V242"/>
    <mergeCell ref="D246:D253"/>
    <mergeCell ref="E246:E253"/>
    <mergeCell ref="B230:B233"/>
    <mergeCell ref="C230:C233"/>
    <mergeCell ref="D230:D233"/>
    <mergeCell ref="S254:S258"/>
    <mergeCell ref="T254:T258"/>
    <mergeCell ref="U254:U258"/>
    <mergeCell ref="V254:V258"/>
    <mergeCell ref="B254:B258"/>
    <mergeCell ref="C254:C258"/>
    <mergeCell ref="D254:D258"/>
    <mergeCell ref="E254:E258"/>
    <mergeCell ref="Q254:Q258"/>
    <mergeCell ref="R254:R258"/>
    <mergeCell ref="S263:S265"/>
    <mergeCell ref="T263:T265"/>
    <mergeCell ref="U263:U265"/>
    <mergeCell ref="V263:V265"/>
    <mergeCell ref="B266:B270"/>
    <mergeCell ref="C266:C270"/>
    <mergeCell ref="D266:D270"/>
    <mergeCell ref="E266:E270"/>
    <mergeCell ref="Q266:Q270"/>
    <mergeCell ref="R266:R270"/>
    <mergeCell ref="B263:B265"/>
    <mergeCell ref="C263:C265"/>
    <mergeCell ref="D263:D265"/>
    <mergeCell ref="E263:E265"/>
    <mergeCell ref="Q263:Q265"/>
    <mergeCell ref="R263:R265"/>
    <mergeCell ref="S266:S270"/>
    <mergeCell ref="T266:T270"/>
    <mergeCell ref="U266:U270"/>
    <mergeCell ref="V266:V270"/>
    <mergeCell ref="V272:V274"/>
    <mergeCell ref="B278:B284"/>
    <mergeCell ref="C278:C284"/>
    <mergeCell ref="D278:D284"/>
    <mergeCell ref="E278:E284"/>
    <mergeCell ref="Q278:Q284"/>
    <mergeCell ref="R278:R284"/>
    <mergeCell ref="S278:S284"/>
    <mergeCell ref="T278:T284"/>
    <mergeCell ref="U278:U284"/>
    <mergeCell ref="V278:V284"/>
    <mergeCell ref="B272:B274"/>
    <mergeCell ref="C272:C274"/>
    <mergeCell ref="D272:D274"/>
    <mergeCell ref="E272:E274"/>
    <mergeCell ref="Q272:Q274"/>
    <mergeCell ref="R272:R274"/>
    <mergeCell ref="S272:S274"/>
    <mergeCell ref="T272:T274"/>
    <mergeCell ref="U272:U274"/>
    <mergeCell ref="B285:B287"/>
    <mergeCell ref="C285:C287"/>
    <mergeCell ref="D285:D287"/>
    <mergeCell ref="E285:E287"/>
    <mergeCell ref="Q285:Q287"/>
    <mergeCell ref="R285:R287"/>
    <mergeCell ref="S285:S287"/>
    <mergeCell ref="T285:T287"/>
    <mergeCell ref="U285:U287"/>
    <mergeCell ref="B288:B289"/>
    <mergeCell ref="C288:C289"/>
    <mergeCell ref="D288:D289"/>
    <mergeCell ref="E288:E289"/>
    <mergeCell ref="Q288:Q289"/>
    <mergeCell ref="R288:R289"/>
    <mergeCell ref="S288:S289"/>
    <mergeCell ref="T288:T289"/>
    <mergeCell ref="U288:U289"/>
    <mergeCell ref="B296:B302"/>
    <mergeCell ref="C296:C302"/>
    <mergeCell ref="D296:D302"/>
    <mergeCell ref="E296:E302"/>
    <mergeCell ref="Q296:Q302"/>
    <mergeCell ref="R296:R302"/>
    <mergeCell ref="S296:S302"/>
    <mergeCell ref="T296:T302"/>
    <mergeCell ref="B295:V295"/>
    <mergeCell ref="B305:B306"/>
    <mergeCell ref="C305:C306"/>
    <mergeCell ref="D305:D306"/>
    <mergeCell ref="E305:E306"/>
    <mergeCell ref="Q305:Q306"/>
    <mergeCell ref="V310:V314"/>
    <mergeCell ref="B315:B322"/>
    <mergeCell ref="C315:C322"/>
    <mergeCell ref="D315:D322"/>
    <mergeCell ref="E315:E322"/>
    <mergeCell ref="Q315:Q322"/>
    <mergeCell ref="R305:R306"/>
    <mergeCell ref="S305:S306"/>
    <mergeCell ref="T305:T306"/>
    <mergeCell ref="U305:U306"/>
    <mergeCell ref="V305:V306"/>
    <mergeCell ref="B310:B314"/>
    <mergeCell ref="C310:C314"/>
    <mergeCell ref="D310:D314"/>
    <mergeCell ref="E310:E314"/>
    <mergeCell ref="Q310:Q314"/>
    <mergeCell ref="B309:V309"/>
    <mergeCell ref="V344:V346"/>
    <mergeCell ref="B330:B335"/>
    <mergeCell ref="C330:C335"/>
    <mergeCell ref="D330:D335"/>
    <mergeCell ref="E330:E335"/>
    <mergeCell ref="Q330:Q335"/>
    <mergeCell ref="R323:R325"/>
    <mergeCell ref="S323:S325"/>
    <mergeCell ref="T323:T325"/>
    <mergeCell ref="U323:U325"/>
    <mergeCell ref="V323:V325"/>
    <mergeCell ref="B344:B346"/>
    <mergeCell ref="C344:C346"/>
    <mergeCell ref="D344:D346"/>
    <mergeCell ref="E344:E346"/>
    <mergeCell ref="Q344:Q346"/>
    <mergeCell ref="B323:B325"/>
    <mergeCell ref="C323:C325"/>
    <mergeCell ref="D323:D325"/>
    <mergeCell ref="E323:E325"/>
    <mergeCell ref="Q323:Q325"/>
    <mergeCell ref="B336:B339"/>
    <mergeCell ref="C336:C339"/>
    <mergeCell ref="D336:D339"/>
    <mergeCell ref="E336:E339"/>
    <mergeCell ref="Q336:Q339"/>
    <mergeCell ref="R344:R346"/>
    <mergeCell ref="S344:S346"/>
    <mergeCell ref="T344:T346"/>
    <mergeCell ref="U344:U346"/>
    <mergeCell ref="R336:R339"/>
    <mergeCell ref="S336:S339"/>
    <mergeCell ref="T336:T339"/>
    <mergeCell ref="U336:U339"/>
    <mergeCell ref="V336:V339"/>
    <mergeCell ref="Q84:Q85"/>
    <mergeCell ref="R84:R85"/>
    <mergeCell ref="S84:S85"/>
    <mergeCell ref="T84:T85"/>
    <mergeCell ref="U84:U85"/>
    <mergeCell ref="R330:R335"/>
    <mergeCell ref="S330:S335"/>
    <mergeCell ref="T330:T335"/>
    <mergeCell ref="U330:U335"/>
    <mergeCell ref="V330:V335"/>
    <mergeCell ref="R315:R322"/>
    <mergeCell ref="S315:S322"/>
    <mergeCell ref="T315:T322"/>
    <mergeCell ref="U315:U322"/>
    <mergeCell ref="V315:V322"/>
    <mergeCell ref="R310:R314"/>
    <mergeCell ref="S310:S314"/>
    <mergeCell ref="T310:T314"/>
    <mergeCell ref="U310:U314"/>
    <mergeCell ref="U296:U302"/>
    <mergeCell ref="V296:V302"/>
    <mergeCell ref="V285:V287"/>
    <mergeCell ref="V288:V289"/>
    <mergeCell ref="S347:S355"/>
    <mergeCell ref="T347:T355"/>
    <mergeCell ref="U347:U355"/>
    <mergeCell ref="V347:V355"/>
    <mergeCell ref="B347:B355"/>
    <mergeCell ref="C347:C355"/>
    <mergeCell ref="D347:D355"/>
    <mergeCell ref="E347:E355"/>
    <mergeCell ref="Q347:Q355"/>
    <mergeCell ref="R347:R355"/>
    <mergeCell ref="S357:S359"/>
    <mergeCell ref="T357:T359"/>
    <mergeCell ref="U357:U359"/>
    <mergeCell ref="V357:V359"/>
    <mergeCell ref="B363:B370"/>
    <mergeCell ref="C363:C370"/>
    <mergeCell ref="D363:D370"/>
    <mergeCell ref="E363:E370"/>
    <mergeCell ref="Q363:Q370"/>
    <mergeCell ref="R363:R370"/>
    <mergeCell ref="B357:B359"/>
    <mergeCell ref="C357:C359"/>
    <mergeCell ref="D357:D359"/>
    <mergeCell ref="E357:E359"/>
    <mergeCell ref="Q357:Q359"/>
    <mergeCell ref="R357:R359"/>
    <mergeCell ref="S363:S370"/>
    <mergeCell ref="T363:T370"/>
    <mergeCell ref="U363:U370"/>
    <mergeCell ref="V363:V370"/>
    <mergeCell ref="V376:V378"/>
    <mergeCell ref="S371:S375"/>
    <mergeCell ref="T371:T375"/>
    <mergeCell ref="U371:U375"/>
    <mergeCell ref="V371:V375"/>
    <mergeCell ref="B376:B378"/>
    <mergeCell ref="C376:C378"/>
    <mergeCell ref="D376:D378"/>
    <mergeCell ref="E376:E378"/>
    <mergeCell ref="Q376:Q378"/>
    <mergeCell ref="R376:R378"/>
    <mergeCell ref="B371:B375"/>
    <mergeCell ref="C371:C375"/>
    <mergeCell ref="D371:D375"/>
    <mergeCell ref="E371:E375"/>
    <mergeCell ref="Q371:Q375"/>
    <mergeCell ref="R371:R375"/>
    <mergeCell ref="S376:S378"/>
    <mergeCell ref="T376:T378"/>
    <mergeCell ref="U376:U37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C1557-8601-42B5-87FE-1B8735FA14B8}">
  <dimension ref="A1:R24"/>
  <sheetViews>
    <sheetView workbookViewId="0">
      <selection activeCell="F26" sqref="F26:I26"/>
    </sheetView>
  </sheetViews>
  <sheetFormatPr defaultRowHeight="15" x14ac:dyDescent="0.25"/>
  <cols>
    <col min="2" max="2" width="15" customWidth="1"/>
  </cols>
  <sheetData>
    <row r="1" spans="1:18" ht="16.5" thickBot="1" x14ac:dyDescent="0.3">
      <c r="A1" s="66" t="s">
        <v>38</v>
      </c>
      <c r="B1" s="66"/>
      <c r="C1" s="66"/>
      <c r="D1" s="66"/>
      <c r="E1" s="66"/>
      <c r="F1" s="12"/>
      <c r="G1" s="12"/>
      <c r="H1" s="12"/>
    </row>
    <row r="2" spans="1:18" ht="31.5" customHeight="1" x14ac:dyDescent="0.25">
      <c r="A2" s="123"/>
      <c r="B2" s="124" t="s">
        <v>39</v>
      </c>
      <c r="C2" s="125" t="s">
        <v>15</v>
      </c>
      <c r="D2" s="126"/>
      <c r="E2" s="127"/>
      <c r="F2" s="100" t="s">
        <v>16</v>
      </c>
      <c r="G2" s="100"/>
      <c r="H2" s="101"/>
    </row>
    <row r="3" spans="1:18" ht="31.5" x14ac:dyDescent="0.25">
      <c r="A3" s="128"/>
      <c r="B3" s="67"/>
      <c r="C3" s="50" t="s">
        <v>17</v>
      </c>
      <c r="D3" s="50" t="s">
        <v>18</v>
      </c>
      <c r="E3" s="50" t="s">
        <v>19</v>
      </c>
      <c r="F3" s="50" t="s">
        <v>17</v>
      </c>
      <c r="G3" s="50" t="s">
        <v>18</v>
      </c>
      <c r="H3" s="80" t="s">
        <v>19</v>
      </c>
    </row>
    <row r="4" spans="1:18" ht="15.75" x14ac:dyDescent="0.25">
      <c r="A4" s="81" t="s">
        <v>40</v>
      </c>
      <c r="B4" s="13" t="s">
        <v>41</v>
      </c>
      <c r="C4" s="14">
        <f>меню!Q30</f>
        <v>405.72099999999995</v>
      </c>
      <c r="D4" s="14">
        <f>меню!R30</f>
        <v>417.44499999999994</v>
      </c>
      <c r="E4" s="14">
        <f>меню!S30</f>
        <v>740.92100000000005</v>
      </c>
      <c r="F4" s="15">
        <f>меню!T30</f>
        <v>608.58150000000001</v>
      </c>
      <c r="G4" s="15">
        <f>меню!U30</f>
        <v>626.16750000000002</v>
      </c>
      <c r="H4" s="129">
        <f>меню!V30</f>
        <v>1111.3815000000002</v>
      </c>
    </row>
    <row r="5" spans="1:18" ht="15.75" x14ac:dyDescent="0.25">
      <c r="A5" s="83"/>
      <c r="B5" s="13" t="s">
        <v>42</v>
      </c>
      <c r="C5" s="14">
        <f>меню!Q50</f>
        <v>377.73179999999996</v>
      </c>
      <c r="D5" s="14">
        <f>меню!R50</f>
        <v>394.6078</v>
      </c>
      <c r="E5" s="14">
        <f>меню!S50</f>
        <v>484.12570000000005</v>
      </c>
      <c r="F5" s="15">
        <f>меню!T50</f>
        <v>566.59770000000003</v>
      </c>
      <c r="G5" s="15">
        <f>меню!U50</f>
        <v>591.91169999999988</v>
      </c>
      <c r="H5" s="129">
        <f>меню!V50</f>
        <v>726.18855000000008</v>
      </c>
      <c r="M5" s="19"/>
      <c r="N5" s="19"/>
      <c r="O5" s="19"/>
      <c r="P5" s="19"/>
      <c r="Q5" s="19"/>
      <c r="R5" s="19"/>
    </row>
    <row r="6" spans="1:18" ht="15.75" x14ac:dyDescent="0.25">
      <c r="A6" s="83"/>
      <c r="B6" s="13" t="s">
        <v>43</v>
      </c>
      <c r="C6" s="14">
        <f>меню!Q67</f>
        <v>360.72720000000004</v>
      </c>
      <c r="D6" s="14">
        <f>меню!R67</f>
        <v>453.85400000000004</v>
      </c>
      <c r="E6" s="14">
        <f>меню!S67</f>
        <v>549.76979999999992</v>
      </c>
      <c r="F6" s="15">
        <f>меню!T67</f>
        <v>541.09079999999994</v>
      </c>
      <c r="G6" s="15">
        <f>меню!U67</f>
        <v>680.78099999999995</v>
      </c>
      <c r="H6" s="129">
        <f>меню!V67</f>
        <v>824.65469999999993</v>
      </c>
    </row>
    <row r="7" spans="1:18" ht="15.75" x14ac:dyDescent="0.25">
      <c r="A7" s="83"/>
      <c r="B7" s="13" t="s">
        <v>44</v>
      </c>
      <c r="C7" s="14">
        <f>меню!Q87</f>
        <v>502.05699999999996</v>
      </c>
      <c r="D7" s="14">
        <f>меню!R87</f>
        <v>531.74299999999994</v>
      </c>
      <c r="E7" s="14">
        <f>меню!S87</f>
        <v>534.71299999999997</v>
      </c>
      <c r="F7" s="15">
        <f>меню!T87</f>
        <v>753.08550000000002</v>
      </c>
      <c r="G7" s="15">
        <f>меню!U87</f>
        <v>797.61449999999991</v>
      </c>
      <c r="H7" s="129">
        <f>меню!V87</f>
        <v>802.06949999999995</v>
      </c>
    </row>
    <row r="8" spans="1:18" ht="15.75" x14ac:dyDescent="0.25">
      <c r="A8" s="84"/>
      <c r="B8" s="13" t="s">
        <v>45</v>
      </c>
      <c r="C8" s="14">
        <f>меню!Q113</f>
        <v>359.00659999999999</v>
      </c>
      <c r="D8" s="14">
        <f>меню!R113</f>
        <v>468.54459999999995</v>
      </c>
      <c r="E8" s="14">
        <f>меню!S113</f>
        <v>576.98160000000007</v>
      </c>
      <c r="F8" s="15">
        <f>меню!T113</f>
        <v>538.50990000000013</v>
      </c>
      <c r="G8" s="15">
        <f>меню!U113</f>
        <v>702.81690000000003</v>
      </c>
      <c r="H8" s="129">
        <f>меню!V113</f>
        <v>865.47240000000011</v>
      </c>
    </row>
    <row r="9" spans="1:18" ht="15.75" x14ac:dyDescent="0.25">
      <c r="A9" s="81" t="s">
        <v>46</v>
      </c>
      <c r="B9" s="13" t="s">
        <v>41</v>
      </c>
      <c r="C9" s="14">
        <f>меню!Q127</f>
        <v>573.93899999999996</v>
      </c>
      <c r="D9" s="14">
        <f>меню!R127</f>
        <v>582.84899999999993</v>
      </c>
      <c r="E9" s="14">
        <f>меню!S127</f>
        <v>782.96399999999994</v>
      </c>
      <c r="F9" s="16">
        <f>меню!T127</f>
        <v>860.9085</v>
      </c>
      <c r="G9" s="16">
        <f>меню!U127</f>
        <v>874.27350000000001</v>
      </c>
      <c r="H9" s="130">
        <f>меню!V127</f>
        <v>1174.4460000000001</v>
      </c>
    </row>
    <row r="10" spans="1:18" ht="15.75" x14ac:dyDescent="0.25">
      <c r="A10" s="83"/>
      <c r="B10" s="13" t="s">
        <v>42</v>
      </c>
      <c r="C10" s="14">
        <f>меню!Q145</f>
        <v>459.02979999999997</v>
      </c>
      <c r="D10" s="14">
        <f>меню!R145</f>
        <v>483.88580000000002</v>
      </c>
      <c r="E10" s="14">
        <f>меню!S145</f>
        <v>573.40370000000007</v>
      </c>
      <c r="F10" s="16">
        <f>меню!T145</f>
        <v>688.54469999999992</v>
      </c>
      <c r="G10" s="16">
        <f>меню!U145</f>
        <v>725.8286999999998</v>
      </c>
      <c r="H10" s="130">
        <f>меню!V145</f>
        <v>860.10555000000011</v>
      </c>
    </row>
    <row r="11" spans="1:18" ht="15.75" x14ac:dyDescent="0.25">
      <c r="A11" s="83"/>
      <c r="B11" s="13" t="s">
        <v>43</v>
      </c>
      <c r="C11" s="14">
        <f>меню!Q165</f>
        <v>290.02659999999997</v>
      </c>
      <c r="D11" s="14">
        <f>меню!R165</f>
        <v>377.08659999999992</v>
      </c>
      <c r="E11" s="14">
        <f>меню!S165</f>
        <v>485.52359999999999</v>
      </c>
      <c r="F11" s="16">
        <f>меню!T165</f>
        <v>435.03990000000005</v>
      </c>
      <c r="G11" s="16">
        <f>меню!U165</f>
        <v>565.62989999999991</v>
      </c>
      <c r="H11" s="130">
        <f>меню!V165</f>
        <v>728.2854000000001</v>
      </c>
    </row>
    <row r="12" spans="1:18" ht="15.75" x14ac:dyDescent="0.25">
      <c r="A12" s="83"/>
      <c r="B12" s="13" t="s">
        <v>44</v>
      </c>
      <c r="C12" s="14">
        <f>меню!Q183</f>
        <v>517.79000000000008</v>
      </c>
      <c r="D12" s="14">
        <f>меню!R183</f>
        <v>612.22199999999998</v>
      </c>
      <c r="E12" s="14">
        <f>меню!S183</f>
        <v>615.19200000000001</v>
      </c>
      <c r="F12" s="16">
        <f>меню!T183</f>
        <v>776.68500000000017</v>
      </c>
      <c r="G12" s="16">
        <f>меню!U183</f>
        <v>918.33300000000008</v>
      </c>
      <c r="H12" s="130">
        <f>меню!V183</f>
        <v>922.78800000000001</v>
      </c>
    </row>
    <row r="13" spans="1:18" ht="15.75" x14ac:dyDescent="0.25">
      <c r="A13" s="84"/>
      <c r="B13" s="13" t="s">
        <v>45</v>
      </c>
      <c r="C13" s="14">
        <f>меню!Q199</f>
        <v>420.8306</v>
      </c>
      <c r="D13" s="14">
        <f>меню!R199</f>
        <v>518.77059999999994</v>
      </c>
      <c r="E13" s="14">
        <f>меню!S199</f>
        <v>604.56660000000011</v>
      </c>
      <c r="F13" s="16">
        <f>меню!T199</f>
        <v>631.24590000000001</v>
      </c>
      <c r="G13" s="16">
        <f>меню!U199</f>
        <v>778.15589999999997</v>
      </c>
      <c r="H13" s="130">
        <f>меню!V199</f>
        <v>906.84990000000005</v>
      </c>
    </row>
    <row r="14" spans="1:18" ht="15.75" x14ac:dyDescent="0.25">
      <c r="A14" s="81" t="s">
        <v>47</v>
      </c>
      <c r="B14" s="13" t="s">
        <v>41</v>
      </c>
      <c r="C14" s="17">
        <f>меню!Q217</f>
        <v>473.47099999999995</v>
      </c>
      <c r="D14" s="17">
        <f>меню!R217</f>
        <v>485.19499999999994</v>
      </c>
      <c r="E14" s="17">
        <f>меню!S217</f>
        <v>808.67100000000005</v>
      </c>
      <c r="F14" s="16">
        <f>меню!T217</f>
        <v>710.20650000000001</v>
      </c>
      <c r="G14" s="16">
        <f>меню!U217</f>
        <v>727.79250000000002</v>
      </c>
      <c r="H14" s="130">
        <f>меню!V217</f>
        <v>1213.0065000000002</v>
      </c>
    </row>
    <row r="15" spans="1:18" ht="15.75" x14ac:dyDescent="0.25">
      <c r="A15" s="83"/>
      <c r="B15" s="13" t="s">
        <v>42</v>
      </c>
      <c r="C15" s="17">
        <f>меню!Q244</f>
        <v>471.01479999999992</v>
      </c>
      <c r="D15" s="17">
        <f>меню!R244</f>
        <v>518.34879999999998</v>
      </c>
      <c r="E15" s="17">
        <f>меню!S244</f>
        <v>607.86670000000004</v>
      </c>
      <c r="F15" s="16">
        <f>меню!T244</f>
        <v>706.5222</v>
      </c>
      <c r="G15" s="16">
        <f>меню!U244</f>
        <v>777.52319999999986</v>
      </c>
      <c r="H15" s="130">
        <f>меню!V244</f>
        <v>911.80005000000017</v>
      </c>
    </row>
    <row r="16" spans="1:18" ht="15.75" x14ac:dyDescent="0.25">
      <c r="A16" s="83"/>
      <c r="B16" s="13" t="s">
        <v>43</v>
      </c>
      <c r="C16" s="17">
        <f>меню!Q261</f>
        <v>285.5016</v>
      </c>
      <c r="D16" s="17">
        <f>меню!R261</f>
        <v>372.56159999999994</v>
      </c>
      <c r="E16" s="17">
        <f>меню!S261</f>
        <v>480.99860000000001</v>
      </c>
      <c r="F16" s="16">
        <f>меню!T261</f>
        <v>428.25240000000002</v>
      </c>
      <c r="G16" s="16">
        <f>меню!U261</f>
        <v>558.8424</v>
      </c>
      <c r="H16" s="130">
        <f>меню!V261</f>
        <v>721.49790000000007</v>
      </c>
    </row>
    <row r="17" spans="1:8" ht="15.75" x14ac:dyDescent="0.25">
      <c r="A17" s="83"/>
      <c r="B17" s="13" t="s">
        <v>44</v>
      </c>
      <c r="C17" s="17">
        <f>меню!Q276</f>
        <v>486.54600000000011</v>
      </c>
      <c r="D17" s="17">
        <f>меню!R276</f>
        <v>516.56700000000012</v>
      </c>
      <c r="E17" s="17">
        <f>меню!S276</f>
        <v>597.09300000000007</v>
      </c>
      <c r="F17" s="16">
        <f>меню!T276</f>
        <v>729.81900000000007</v>
      </c>
      <c r="G17" s="16">
        <f>меню!U276</f>
        <v>774.85050000000001</v>
      </c>
      <c r="H17" s="130">
        <f>меню!V276</f>
        <v>895.6395</v>
      </c>
    </row>
    <row r="18" spans="1:8" ht="15.75" x14ac:dyDescent="0.25">
      <c r="A18" s="84"/>
      <c r="B18" s="13" t="s">
        <v>45</v>
      </c>
      <c r="C18" s="17">
        <f>меню!Q293</f>
        <v>376.64419999999996</v>
      </c>
      <c r="D18" s="17">
        <f>меню!R293</f>
        <v>469.77099999999996</v>
      </c>
      <c r="E18" s="17">
        <f>меню!S293</f>
        <v>565.68679999999995</v>
      </c>
      <c r="F18" s="16">
        <f>меню!T293</f>
        <v>564.96630000000005</v>
      </c>
      <c r="G18" s="16">
        <f>меню!U293</f>
        <v>704.65650000000005</v>
      </c>
      <c r="H18" s="130">
        <f>меню!V293</f>
        <v>848.53020000000004</v>
      </c>
    </row>
    <row r="19" spans="1:8" ht="15.75" x14ac:dyDescent="0.25">
      <c r="A19" s="81" t="s">
        <v>48</v>
      </c>
      <c r="B19" s="13" t="s">
        <v>41</v>
      </c>
      <c r="C19" s="17">
        <f>меню!Q308</f>
        <v>599.01499999999999</v>
      </c>
      <c r="D19" s="17">
        <f>меню!R308</f>
        <v>607.92499999999995</v>
      </c>
      <c r="E19" s="17">
        <f>меню!S308</f>
        <v>768.42600000000004</v>
      </c>
      <c r="F19" s="18">
        <f>меню!T308</f>
        <v>898.52250000000004</v>
      </c>
      <c r="G19" s="18">
        <f>меню!U308</f>
        <v>911.88749999999993</v>
      </c>
      <c r="H19" s="131">
        <f>меню!V308</f>
        <v>1152.6390000000001</v>
      </c>
    </row>
    <row r="20" spans="1:8" ht="15.75" x14ac:dyDescent="0.25">
      <c r="A20" s="83"/>
      <c r="B20" s="13" t="s">
        <v>42</v>
      </c>
      <c r="C20" s="17">
        <f>меню!Q328</f>
        <v>283.46460000000002</v>
      </c>
      <c r="D20" s="17">
        <f>меню!R328</f>
        <v>389.37060000000002</v>
      </c>
      <c r="E20" s="17">
        <f>меню!S328</f>
        <v>475.60160000000008</v>
      </c>
      <c r="F20" s="18">
        <f>меню!T328</f>
        <v>425.19690000000003</v>
      </c>
      <c r="G20" s="18">
        <f>меню!U328</f>
        <v>584.05589999999984</v>
      </c>
      <c r="H20" s="131">
        <f>меню!V328</f>
        <v>713.40240000000006</v>
      </c>
    </row>
    <row r="21" spans="1:8" ht="15.75" x14ac:dyDescent="0.25">
      <c r="A21" s="83"/>
      <c r="B21" s="13" t="s">
        <v>43</v>
      </c>
      <c r="C21" s="57">
        <f>меню!Q342</f>
        <v>536.11199999999997</v>
      </c>
      <c r="D21" s="57">
        <f>меню!R342</f>
        <v>709.18499999999995</v>
      </c>
      <c r="E21" s="57">
        <f>меню!S342</f>
        <v>873.25699999999983</v>
      </c>
      <c r="F21" s="53">
        <f>меню!T342</f>
        <v>804.16800000000012</v>
      </c>
      <c r="G21" s="53">
        <f>меню!U342</f>
        <v>1063.7774999999999</v>
      </c>
      <c r="H21" s="110">
        <f>меню!V342</f>
        <v>1309.8854999999999</v>
      </c>
    </row>
    <row r="22" spans="1:8" ht="15.75" x14ac:dyDescent="0.25">
      <c r="A22" s="83"/>
      <c r="B22" s="13" t="s">
        <v>44</v>
      </c>
      <c r="C22" s="57">
        <f>меню!Q361</f>
        <v>411.13200000000001</v>
      </c>
      <c r="D22" s="57">
        <f>меню!R361</f>
        <v>440.81799999999998</v>
      </c>
      <c r="E22" s="57">
        <f>меню!S361</f>
        <v>443.78799999999995</v>
      </c>
      <c r="F22" s="53">
        <f>меню!T361</f>
        <v>616.69799999999998</v>
      </c>
      <c r="G22" s="53">
        <f>меню!U361</f>
        <v>661.22699999999986</v>
      </c>
      <c r="H22" s="110">
        <f>меню!V361</f>
        <v>665.6819999999999</v>
      </c>
    </row>
    <row r="23" spans="1:8" ht="15.75" x14ac:dyDescent="0.25">
      <c r="A23" s="84"/>
      <c r="B23" s="13" t="s">
        <v>45</v>
      </c>
      <c r="C23" s="57">
        <f>меню!Q381</f>
        <v>415.02660000000003</v>
      </c>
      <c r="D23" s="57">
        <f>меню!R381</f>
        <v>502.08659999999992</v>
      </c>
      <c r="E23" s="57">
        <f>меню!S381</f>
        <v>610.52359999999999</v>
      </c>
      <c r="F23" s="53">
        <f>меню!T381</f>
        <v>622.5399000000001</v>
      </c>
      <c r="G23" s="53">
        <f>меню!U381</f>
        <v>753.12989999999991</v>
      </c>
      <c r="H23" s="132">
        <f>меню!V381</f>
        <v>915.7854000000001</v>
      </c>
    </row>
    <row r="24" spans="1:8" ht="16.5" thickBot="1" x14ac:dyDescent="0.3">
      <c r="A24" s="133" t="s">
        <v>49</v>
      </c>
      <c r="B24" s="134"/>
      <c r="C24" s="119">
        <f>AVERAGE(C4:C23)</f>
        <v>430.23936999999995</v>
      </c>
      <c r="D24" s="119">
        <f t="shared" ref="D24:E24" si="0">AVERAGE(D4:D23)</f>
        <v>492.64184999999986</v>
      </c>
      <c r="E24" s="119">
        <f t="shared" si="0"/>
        <v>609.00366499999996</v>
      </c>
      <c r="F24" s="119">
        <f>AVERAGE(F4:F23)</f>
        <v>645.35905500000013</v>
      </c>
      <c r="G24" s="119">
        <f t="shared" ref="G24:H24" si="1">AVERAGE(G4:G23)</f>
        <v>738.96277499999997</v>
      </c>
      <c r="H24" s="120">
        <f t="shared" si="1"/>
        <v>913.50549749999993</v>
      </c>
    </row>
  </sheetData>
  <mergeCells count="10">
    <mergeCell ref="F2:H2"/>
    <mergeCell ref="A4:A8"/>
    <mergeCell ref="A9:A13"/>
    <mergeCell ref="A14:A18"/>
    <mergeCell ref="A19:A23"/>
    <mergeCell ref="A24:B24"/>
    <mergeCell ref="A1:E1"/>
    <mergeCell ref="A2:A3"/>
    <mergeCell ref="B2:B3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3243F-C01E-4422-A7AD-06F9C4273DEB}">
  <dimension ref="B2:AW415"/>
  <sheetViews>
    <sheetView topLeftCell="A415" workbookViewId="0">
      <selection activeCell="B5" sqref="B5:Y415"/>
    </sheetView>
  </sheetViews>
  <sheetFormatPr defaultRowHeight="15" x14ac:dyDescent="0.25"/>
  <cols>
    <col min="2" max="2" width="21.5703125" customWidth="1"/>
    <col min="6" max="6" width="27" customWidth="1"/>
    <col min="25" max="25" width="10.5703125" bestFit="1" customWidth="1"/>
  </cols>
  <sheetData>
    <row r="2" spans="2:25" ht="16.5" customHeight="1" x14ac:dyDescent="0.25">
      <c r="B2" s="69"/>
      <c r="C2" s="69"/>
      <c r="D2" s="69"/>
      <c r="E2" s="69"/>
      <c r="F2" s="69"/>
      <c r="G2" s="69"/>
      <c r="H2" s="69"/>
      <c r="I2" s="69"/>
      <c r="J2" s="58"/>
      <c r="K2" s="58"/>
      <c r="L2" s="58"/>
      <c r="M2" s="58"/>
      <c r="N2" s="3"/>
      <c r="O2" s="3"/>
      <c r="P2" s="3"/>
      <c r="Q2" s="3"/>
      <c r="R2" s="3"/>
      <c r="S2" s="3"/>
      <c r="T2" s="3"/>
      <c r="U2" s="3"/>
    </row>
    <row r="3" spans="2:25" ht="42.75" customHeight="1" x14ac:dyDescent="0.25">
      <c r="B3" s="59"/>
      <c r="C3" s="59"/>
      <c r="D3" s="70" t="s">
        <v>167</v>
      </c>
      <c r="E3" s="70"/>
      <c r="F3" s="70"/>
      <c r="G3" s="70"/>
      <c r="H3" s="70"/>
      <c r="I3" s="70"/>
      <c r="J3" s="70"/>
      <c r="K3" s="70"/>
      <c r="L3" s="70"/>
      <c r="M3" s="70"/>
      <c r="N3" s="3"/>
      <c r="O3" s="3"/>
      <c r="P3" s="3"/>
      <c r="Q3" s="3"/>
      <c r="R3" s="3"/>
      <c r="S3" s="3"/>
      <c r="T3" s="3"/>
      <c r="U3" s="3"/>
    </row>
    <row r="4" spans="2:25" ht="16.5" thickBot="1" x14ac:dyDescent="0.3">
      <c r="F4" s="1"/>
      <c r="G4" s="1"/>
      <c r="H4" s="1"/>
      <c r="I4" s="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5" ht="15.75" x14ac:dyDescent="0.25">
      <c r="B5" s="97" t="s">
        <v>8</v>
      </c>
      <c r="C5" s="98" t="s">
        <v>9</v>
      </c>
      <c r="D5" s="98"/>
      <c r="E5" s="98"/>
      <c r="F5" s="98" t="s">
        <v>10</v>
      </c>
      <c r="G5" s="98" t="s">
        <v>13</v>
      </c>
      <c r="H5" s="98"/>
      <c r="I5" s="98"/>
      <c r="J5" s="148" t="s">
        <v>51</v>
      </c>
      <c r="K5" s="148"/>
      <c r="L5" s="148"/>
      <c r="M5" s="148"/>
      <c r="N5" s="148" t="s">
        <v>52</v>
      </c>
      <c r="O5" s="148"/>
      <c r="P5" s="148"/>
      <c r="Q5" s="148"/>
      <c r="R5" s="148" t="s">
        <v>53</v>
      </c>
      <c r="S5" s="148"/>
      <c r="T5" s="148"/>
      <c r="U5" s="148"/>
      <c r="V5" s="148" t="s">
        <v>54</v>
      </c>
      <c r="W5" s="148"/>
      <c r="X5" s="148"/>
      <c r="Y5" s="149"/>
    </row>
    <row r="6" spans="2:25" ht="15.75" x14ac:dyDescent="0.25">
      <c r="B6" s="102"/>
      <c r="C6" s="65"/>
      <c r="D6" s="65"/>
      <c r="E6" s="65"/>
      <c r="F6" s="65"/>
      <c r="G6" s="65"/>
      <c r="H6" s="65"/>
      <c r="I6" s="65"/>
      <c r="J6" s="68" t="s">
        <v>55</v>
      </c>
      <c r="K6" s="56" t="s">
        <v>56</v>
      </c>
      <c r="L6" s="56" t="s">
        <v>56</v>
      </c>
      <c r="M6" s="56" t="s">
        <v>56</v>
      </c>
      <c r="N6" s="68" t="s">
        <v>55</v>
      </c>
      <c r="O6" s="56" t="s">
        <v>56</v>
      </c>
      <c r="P6" s="56" t="s">
        <v>56</v>
      </c>
      <c r="Q6" s="56" t="s">
        <v>56</v>
      </c>
      <c r="R6" s="68" t="s">
        <v>55</v>
      </c>
      <c r="S6" s="56" t="s">
        <v>56</v>
      </c>
      <c r="T6" s="56" t="s">
        <v>56</v>
      </c>
      <c r="U6" s="56" t="s">
        <v>56</v>
      </c>
      <c r="V6" s="68" t="s">
        <v>55</v>
      </c>
      <c r="W6" s="56" t="s">
        <v>56</v>
      </c>
      <c r="X6" s="56" t="s">
        <v>56</v>
      </c>
      <c r="Y6" s="150" t="s">
        <v>56</v>
      </c>
    </row>
    <row r="7" spans="2:25" ht="31.5" x14ac:dyDescent="0.25">
      <c r="B7" s="102"/>
      <c r="C7" s="50" t="s">
        <v>57</v>
      </c>
      <c r="D7" s="50" t="s">
        <v>58</v>
      </c>
      <c r="E7" s="50" t="s">
        <v>59</v>
      </c>
      <c r="F7" s="65"/>
      <c r="G7" s="50" t="s">
        <v>57</v>
      </c>
      <c r="H7" s="50" t="s">
        <v>58</v>
      </c>
      <c r="I7" s="50" t="s">
        <v>59</v>
      </c>
      <c r="J7" s="68"/>
      <c r="K7" s="50" t="s">
        <v>57</v>
      </c>
      <c r="L7" s="50" t="s">
        <v>58</v>
      </c>
      <c r="M7" s="50" t="s">
        <v>59</v>
      </c>
      <c r="N7" s="68"/>
      <c r="O7" s="50" t="s">
        <v>57</v>
      </c>
      <c r="P7" s="50" t="s">
        <v>58</v>
      </c>
      <c r="Q7" s="50" t="s">
        <v>59</v>
      </c>
      <c r="R7" s="68"/>
      <c r="S7" s="50" t="s">
        <v>57</v>
      </c>
      <c r="T7" s="50" t="s">
        <v>58</v>
      </c>
      <c r="U7" s="50" t="s">
        <v>59</v>
      </c>
      <c r="V7" s="68"/>
      <c r="W7" s="50" t="s">
        <v>57</v>
      </c>
      <c r="X7" s="50" t="s">
        <v>58</v>
      </c>
      <c r="Y7" s="80" t="s">
        <v>59</v>
      </c>
    </row>
    <row r="8" spans="2:25" ht="15.75" x14ac:dyDescent="0.25">
      <c r="B8" s="151" t="s">
        <v>0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52"/>
    </row>
    <row r="9" spans="2:25" ht="15.75" x14ac:dyDescent="0.25">
      <c r="B9" s="103" t="s">
        <v>20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104"/>
    </row>
    <row r="10" spans="2:25" ht="36" customHeight="1" x14ac:dyDescent="0.25">
      <c r="B10" s="62" t="s">
        <v>31</v>
      </c>
      <c r="C10" s="61">
        <v>70</v>
      </c>
      <c r="D10" s="61">
        <v>75</v>
      </c>
      <c r="E10" s="61">
        <v>100</v>
      </c>
      <c r="F10" s="5" t="s">
        <v>21</v>
      </c>
      <c r="G10" s="20">
        <v>119</v>
      </c>
      <c r="H10" s="20">
        <v>119</v>
      </c>
      <c r="I10" s="20">
        <v>159</v>
      </c>
      <c r="J10" s="53">
        <v>67.7</v>
      </c>
      <c r="K10" s="53">
        <f t="shared" ref="K10:K23" si="0">G10*J10/100</f>
        <v>80.563000000000002</v>
      </c>
      <c r="L10" s="53">
        <f t="shared" ref="L10:L23" si="1">H10*J10/100</f>
        <v>80.563000000000002</v>
      </c>
      <c r="M10" s="53">
        <f t="shared" ref="M10:M23" si="2">I10*J10/100</f>
        <v>107.64300000000001</v>
      </c>
      <c r="N10" s="53">
        <v>18.899999999999999</v>
      </c>
      <c r="O10" s="53">
        <f t="shared" ref="O10:O23" si="3">G10*N10/100</f>
        <v>22.491</v>
      </c>
      <c r="P10" s="53">
        <f t="shared" ref="P10:P23" si="4">H10*N10/100</f>
        <v>22.491</v>
      </c>
      <c r="Q10" s="53">
        <f t="shared" ref="Q10:Q23" si="5">I10*N10/100</f>
        <v>30.050999999999998</v>
      </c>
      <c r="R10" s="53">
        <v>12.4</v>
      </c>
      <c r="S10" s="53">
        <f t="shared" ref="S10:S23" si="6">G10*R10/100</f>
        <v>14.756000000000002</v>
      </c>
      <c r="T10" s="53">
        <f t="shared" ref="T10:T23" si="7">H10*R10/100</f>
        <v>14.756000000000002</v>
      </c>
      <c r="U10" s="53">
        <f t="shared" ref="U10:U23" si="8">I10*R10/100</f>
        <v>19.716000000000001</v>
      </c>
      <c r="V10" s="53">
        <v>187</v>
      </c>
      <c r="W10" s="53">
        <f t="shared" ref="W10:W23" si="9">G10*V10/100</f>
        <v>222.53</v>
      </c>
      <c r="X10" s="53">
        <f>(H10*V10)/100</f>
        <v>222.53</v>
      </c>
      <c r="Y10" s="110">
        <f>(I10*V10)/100</f>
        <v>297.33</v>
      </c>
    </row>
    <row r="11" spans="2:25" ht="15.75" x14ac:dyDescent="0.25">
      <c r="B11" s="62"/>
      <c r="C11" s="61"/>
      <c r="D11" s="61"/>
      <c r="E11" s="61"/>
      <c r="F11" s="8" t="s">
        <v>22</v>
      </c>
      <c r="G11" s="52">
        <v>8</v>
      </c>
      <c r="H11" s="52">
        <v>8</v>
      </c>
      <c r="I11" s="52">
        <v>12</v>
      </c>
      <c r="J11" s="53">
        <v>1.3</v>
      </c>
      <c r="K11" s="53">
        <f t="shared" si="0"/>
        <v>0.10400000000000001</v>
      </c>
      <c r="L11" s="53">
        <f t="shared" si="1"/>
        <v>0.10400000000000001</v>
      </c>
      <c r="M11" s="53">
        <f t="shared" si="2"/>
        <v>0.15600000000000003</v>
      </c>
      <c r="N11" s="53">
        <v>0.1</v>
      </c>
      <c r="O11" s="53">
        <f t="shared" si="3"/>
        <v>8.0000000000000002E-3</v>
      </c>
      <c r="P11" s="53">
        <f t="shared" si="4"/>
        <v>8.0000000000000002E-3</v>
      </c>
      <c r="Q11" s="53">
        <f t="shared" si="5"/>
        <v>1.2000000000000002E-2</v>
      </c>
      <c r="R11" s="53">
        <v>7</v>
      </c>
      <c r="S11" s="53">
        <f t="shared" si="6"/>
        <v>0.56000000000000005</v>
      </c>
      <c r="T11" s="53">
        <f t="shared" si="7"/>
        <v>0.56000000000000005</v>
      </c>
      <c r="U11" s="53">
        <f t="shared" si="8"/>
        <v>0.84</v>
      </c>
      <c r="V11" s="53">
        <v>33</v>
      </c>
      <c r="W11" s="53">
        <f t="shared" si="9"/>
        <v>2.64</v>
      </c>
      <c r="X11" s="53">
        <f t="shared" ref="X11:X23" si="10">H11*V11/100</f>
        <v>2.64</v>
      </c>
      <c r="Y11" s="110">
        <f t="shared" ref="Y11:Y23" si="11">I11*V11/100</f>
        <v>3.96</v>
      </c>
    </row>
    <row r="12" spans="2:25" ht="15.75" x14ac:dyDescent="0.25">
      <c r="B12" s="62"/>
      <c r="C12" s="61"/>
      <c r="D12" s="61"/>
      <c r="E12" s="61"/>
      <c r="F12" s="8" t="s">
        <v>23</v>
      </c>
      <c r="G12" s="52">
        <v>6</v>
      </c>
      <c r="H12" s="52">
        <v>6</v>
      </c>
      <c r="I12" s="52">
        <v>8</v>
      </c>
      <c r="J12" s="53">
        <v>1.7</v>
      </c>
      <c r="K12" s="53">
        <f t="shared" si="0"/>
        <v>0.10199999999999999</v>
      </c>
      <c r="L12" s="53">
        <f t="shared" si="1"/>
        <v>0.10199999999999999</v>
      </c>
      <c r="M12" s="53">
        <f t="shared" si="2"/>
        <v>0.13600000000000001</v>
      </c>
      <c r="N12" s="53">
        <v>0</v>
      </c>
      <c r="O12" s="53">
        <f t="shared" si="3"/>
        <v>0</v>
      </c>
      <c r="P12" s="53">
        <f t="shared" si="4"/>
        <v>0</v>
      </c>
      <c r="Q12" s="53">
        <f t="shared" si="5"/>
        <v>0</v>
      </c>
      <c r="R12" s="53">
        <v>9.5</v>
      </c>
      <c r="S12" s="53">
        <f t="shared" si="6"/>
        <v>0.56999999999999995</v>
      </c>
      <c r="T12" s="53">
        <f t="shared" si="7"/>
        <v>0.56999999999999995</v>
      </c>
      <c r="U12" s="53">
        <f t="shared" si="8"/>
        <v>0.76</v>
      </c>
      <c r="V12" s="53">
        <v>43</v>
      </c>
      <c r="W12" s="53">
        <f t="shared" si="9"/>
        <v>2.58</v>
      </c>
      <c r="X12" s="53">
        <f t="shared" si="10"/>
        <v>2.58</v>
      </c>
      <c r="Y12" s="110">
        <f t="shared" si="11"/>
        <v>3.44</v>
      </c>
    </row>
    <row r="13" spans="2:25" ht="15.75" x14ac:dyDescent="0.25">
      <c r="B13" s="62"/>
      <c r="C13" s="61"/>
      <c r="D13" s="61"/>
      <c r="E13" s="61"/>
      <c r="F13" s="8" t="s">
        <v>24</v>
      </c>
      <c r="G13" s="52">
        <v>7</v>
      </c>
      <c r="H13" s="52">
        <v>7</v>
      </c>
      <c r="I13" s="52">
        <v>10</v>
      </c>
      <c r="J13" s="53">
        <v>0</v>
      </c>
      <c r="K13" s="53">
        <f t="shared" si="0"/>
        <v>0</v>
      </c>
      <c r="L13" s="53">
        <f t="shared" si="1"/>
        <v>0</v>
      </c>
      <c r="M13" s="53">
        <f t="shared" si="2"/>
        <v>0</v>
      </c>
      <c r="N13" s="53">
        <v>99.9</v>
      </c>
      <c r="O13" s="53">
        <f t="shared" si="3"/>
        <v>6.9930000000000003</v>
      </c>
      <c r="P13" s="53">
        <f t="shared" si="4"/>
        <v>6.9930000000000003</v>
      </c>
      <c r="Q13" s="53">
        <f t="shared" si="5"/>
        <v>9.99</v>
      </c>
      <c r="R13" s="53">
        <v>0</v>
      </c>
      <c r="S13" s="53">
        <f t="shared" si="6"/>
        <v>0</v>
      </c>
      <c r="T13" s="53">
        <f t="shared" si="7"/>
        <v>0</v>
      </c>
      <c r="U13" s="53">
        <f t="shared" si="8"/>
        <v>0</v>
      </c>
      <c r="V13" s="53">
        <v>899</v>
      </c>
      <c r="W13" s="53">
        <f t="shared" si="9"/>
        <v>62.93</v>
      </c>
      <c r="X13" s="53">
        <f t="shared" si="10"/>
        <v>62.93</v>
      </c>
      <c r="Y13" s="110">
        <f t="shared" si="11"/>
        <v>89.9</v>
      </c>
    </row>
    <row r="14" spans="2:25" ht="15.75" x14ac:dyDescent="0.25">
      <c r="B14" s="62"/>
      <c r="C14" s="61"/>
      <c r="D14" s="61"/>
      <c r="E14" s="61"/>
      <c r="F14" s="8" t="s">
        <v>25</v>
      </c>
      <c r="G14" s="52">
        <v>15</v>
      </c>
      <c r="H14" s="52">
        <v>15</v>
      </c>
      <c r="I14" s="52">
        <v>20</v>
      </c>
      <c r="J14" s="53">
        <v>3.6</v>
      </c>
      <c r="K14" s="53">
        <f t="shared" si="0"/>
        <v>0.54</v>
      </c>
      <c r="L14" s="53">
        <f t="shared" si="1"/>
        <v>0.54</v>
      </c>
      <c r="M14" s="53">
        <f t="shared" si="2"/>
        <v>0.72</v>
      </c>
      <c r="N14" s="53">
        <v>0</v>
      </c>
      <c r="O14" s="53">
        <f t="shared" si="3"/>
        <v>0</v>
      </c>
      <c r="P14" s="53">
        <f t="shared" si="4"/>
        <v>0</v>
      </c>
      <c r="Q14" s="53">
        <f t="shared" si="5"/>
        <v>0</v>
      </c>
      <c r="R14" s="53">
        <v>11.8</v>
      </c>
      <c r="S14" s="53">
        <f t="shared" si="6"/>
        <v>1.77</v>
      </c>
      <c r="T14" s="53">
        <f t="shared" si="7"/>
        <v>1.77</v>
      </c>
      <c r="U14" s="53">
        <f t="shared" si="8"/>
        <v>2.36</v>
      </c>
      <c r="V14" s="53">
        <v>63</v>
      </c>
      <c r="W14" s="53">
        <f t="shared" si="9"/>
        <v>9.4499999999999993</v>
      </c>
      <c r="X14" s="53">
        <f t="shared" si="10"/>
        <v>9.4499999999999993</v>
      </c>
      <c r="Y14" s="110">
        <f t="shared" si="11"/>
        <v>12.6</v>
      </c>
    </row>
    <row r="15" spans="2:25" ht="15.75" x14ac:dyDescent="0.25">
      <c r="B15" s="62"/>
      <c r="C15" s="61"/>
      <c r="D15" s="61"/>
      <c r="E15" s="61"/>
      <c r="F15" s="8" t="s">
        <v>26</v>
      </c>
      <c r="G15" s="20">
        <v>5</v>
      </c>
      <c r="H15" s="20">
        <v>5</v>
      </c>
      <c r="I15" s="20">
        <v>6</v>
      </c>
      <c r="J15" s="53">
        <v>11.1</v>
      </c>
      <c r="K15" s="53">
        <f t="shared" si="0"/>
        <v>0.55500000000000005</v>
      </c>
      <c r="L15" s="53">
        <f t="shared" si="1"/>
        <v>0.55500000000000005</v>
      </c>
      <c r="M15" s="53">
        <f t="shared" si="2"/>
        <v>0.66599999999999993</v>
      </c>
      <c r="N15" s="53">
        <v>1.5</v>
      </c>
      <c r="O15" s="53">
        <f t="shared" si="3"/>
        <v>7.4999999999999997E-2</v>
      </c>
      <c r="P15" s="53">
        <f t="shared" si="4"/>
        <v>7.4999999999999997E-2</v>
      </c>
      <c r="Q15" s="53">
        <f t="shared" si="5"/>
        <v>0.09</v>
      </c>
      <c r="R15" s="53">
        <v>67.8</v>
      </c>
      <c r="S15" s="53">
        <f t="shared" si="6"/>
        <v>3.39</v>
      </c>
      <c r="T15" s="53">
        <f t="shared" si="7"/>
        <v>3.39</v>
      </c>
      <c r="U15" s="53">
        <f t="shared" si="8"/>
        <v>4.0679999999999996</v>
      </c>
      <c r="V15" s="53">
        <v>329</v>
      </c>
      <c r="W15" s="53">
        <f t="shared" si="9"/>
        <v>16.45</v>
      </c>
      <c r="X15" s="53">
        <f t="shared" si="10"/>
        <v>16.45</v>
      </c>
      <c r="Y15" s="110">
        <f t="shared" si="11"/>
        <v>19.739999999999998</v>
      </c>
    </row>
    <row r="16" spans="2:25" ht="15.75" x14ac:dyDescent="0.25">
      <c r="B16" s="62"/>
      <c r="C16" s="61"/>
      <c r="D16" s="61"/>
      <c r="E16" s="61"/>
      <c r="F16" s="8" t="s">
        <v>27</v>
      </c>
      <c r="G16" s="52">
        <v>1</v>
      </c>
      <c r="H16" s="52">
        <v>1</v>
      </c>
      <c r="I16" s="52">
        <v>1</v>
      </c>
      <c r="J16" s="53">
        <v>0</v>
      </c>
      <c r="K16" s="53">
        <f t="shared" si="0"/>
        <v>0</v>
      </c>
      <c r="L16" s="53">
        <f t="shared" si="1"/>
        <v>0</v>
      </c>
      <c r="M16" s="53">
        <f t="shared" si="2"/>
        <v>0</v>
      </c>
      <c r="N16" s="53">
        <v>0</v>
      </c>
      <c r="O16" s="53">
        <f t="shared" si="3"/>
        <v>0</v>
      </c>
      <c r="P16" s="53">
        <f t="shared" si="4"/>
        <v>0</v>
      </c>
      <c r="Q16" s="53">
        <f t="shared" si="5"/>
        <v>0</v>
      </c>
      <c r="R16" s="53">
        <v>0</v>
      </c>
      <c r="S16" s="53">
        <f t="shared" si="6"/>
        <v>0</v>
      </c>
      <c r="T16" s="53">
        <f t="shared" si="7"/>
        <v>0</v>
      </c>
      <c r="U16" s="53">
        <f t="shared" si="8"/>
        <v>0</v>
      </c>
      <c r="V16" s="53">
        <v>0</v>
      </c>
      <c r="W16" s="53">
        <f t="shared" si="9"/>
        <v>0</v>
      </c>
      <c r="X16" s="53">
        <f t="shared" si="10"/>
        <v>0</v>
      </c>
      <c r="Y16" s="110">
        <f t="shared" si="11"/>
        <v>0</v>
      </c>
    </row>
    <row r="17" spans="2:25" ht="15.75" x14ac:dyDescent="0.25">
      <c r="B17" s="62" t="s">
        <v>28</v>
      </c>
      <c r="C17" s="61">
        <v>100</v>
      </c>
      <c r="D17" s="61">
        <v>130</v>
      </c>
      <c r="E17" s="61">
        <v>150</v>
      </c>
      <c r="F17" s="8" t="s">
        <v>29</v>
      </c>
      <c r="G17" s="20">
        <v>5</v>
      </c>
      <c r="H17" s="20">
        <v>5</v>
      </c>
      <c r="I17" s="20">
        <v>5</v>
      </c>
      <c r="J17" s="53">
        <v>1.3</v>
      </c>
      <c r="K17" s="53">
        <f t="shared" si="0"/>
        <v>6.5000000000000002E-2</v>
      </c>
      <c r="L17" s="53">
        <f t="shared" si="1"/>
        <v>6.5000000000000002E-2</v>
      </c>
      <c r="M17" s="53">
        <f t="shared" si="2"/>
        <v>6.5000000000000002E-2</v>
      </c>
      <c r="N17" s="53">
        <v>72.5</v>
      </c>
      <c r="O17" s="53">
        <f t="shared" si="3"/>
        <v>3.625</v>
      </c>
      <c r="P17" s="53">
        <f t="shared" si="4"/>
        <v>3.625</v>
      </c>
      <c r="Q17" s="53">
        <f t="shared" si="5"/>
        <v>3.625</v>
      </c>
      <c r="R17" s="53">
        <v>0.9</v>
      </c>
      <c r="S17" s="53">
        <f t="shared" si="6"/>
        <v>4.4999999999999998E-2</v>
      </c>
      <c r="T17" s="53">
        <f t="shared" si="7"/>
        <v>4.4999999999999998E-2</v>
      </c>
      <c r="U17" s="53">
        <f t="shared" si="8"/>
        <v>4.4999999999999998E-2</v>
      </c>
      <c r="V17" s="53">
        <v>661</v>
      </c>
      <c r="W17" s="53">
        <f t="shared" si="9"/>
        <v>33.049999999999997</v>
      </c>
      <c r="X17" s="53">
        <f t="shared" si="10"/>
        <v>33.049999999999997</v>
      </c>
      <c r="Y17" s="110">
        <f t="shared" si="11"/>
        <v>33.049999999999997</v>
      </c>
    </row>
    <row r="18" spans="2:25" ht="15.75" x14ac:dyDescent="0.25">
      <c r="B18" s="62"/>
      <c r="C18" s="61"/>
      <c r="D18" s="61"/>
      <c r="E18" s="61"/>
      <c r="F18" s="8" t="s">
        <v>30</v>
      </c>
      <c r="G18" s="20">
        <v>48</v>
      </c>
      <c r="H18" s="20">
        <v>62</v>
      </c>
      <c r="I18" s="20">
        <v>71</v>
      </c>
      <c r="J18" s="53">
        <v>12.6</v>
      </c>
      <c r="K18" s="53">
        <f t="shared" si="0"/>
        <v>6.0479999999999992</v>
      </c>
      <c r="L18" s="53">
        <f t="shared" si="1"/>
        <v>7.8119999999999994</v>
      </c>
      <c r="M18" s="53">
        <f t="shared" si="2"/>
        <v>8.9459999999999997</v>
      </c>
      <c r="N18" s="53">
        <v>2.6</v>
      </c>
      <c r="O18" s="53">
        <f t="shared" si="3"/>
        <v>1.2480000000000002</v>
      </c>
      <c r="P18" s="53">
        <f t="shared" si="4"/>
        <v>1.6120000000000001</v>
      </c>
      <c r="Q18" s="53">
        <f t="shared" si="5"/>
        <v>1.8459999999999999</v>
      </c>
      <c r="R18" s="53">
        <v>68</v>
      </c>
      <c r="S18" s="53">
        <f t="shared" si="6"/>
        <v>32.64</v>
      </c>
      <c r="T18" s="53">
        <f t="shared" si="7"/>
        <v>42.16</v>
      </c>
      <c r="U18" s="53">
        <f t="shared" si="8"/>
        <v>48.28</v>
      </c>
      <c r="V18" s="53">
        <v>329</v>
      </c>
      <c r="W18" s="53">
        <f t="shared" si="9"/>
        <v>157.91999999999999</v>
      </c>
      <c r="X18" s="53">
        <f t="shared" si="10"/>
        <v>203.98</v>
      </c>
      <c r="Y18" s="110">
        <f t="shared" si="11"/>
        <v>233.59</v>
      </c>
    </row>
    <row r="19" spans="2:25" ht="15.75" x14ac:dyDescent="0.25">
      <c r="B19" s="62"/>
      <c r="C19" s="61"/>
      <c r="D19" s="61"/>
      <c r="E19" s="61"/>
      <c r="F19" s="8" t="s">
        <v>27</v>
      </c>
      <c r="G19" s="20">
        <v>1</v>
      </c>
      <c r="H19" s="20">
        <v>1</v>
      </c>
      <c r="I19" s="20">
        <v>1</v>
      </c>
      <c r="J19" s="53">
        <v>0</v>
      </c>
      <c r="K19" s="53">
        <f t="shared" si="0"/>
        <v>0</v>
      </c>
      <c r="L19" s="53">
        <f t="shared" si="1"/>
        <v>0</v>
      </c>
      <c r="M19" s="53">
        <f t="shared" si="2"/>
        <v>0</v>
      </c>
      <c r="N19" s="53">
        <v>0</v>
      </c>
      <c r="O19" s="53">
        <f t="shared" si="3"/>
        <v>0</v>
      </c>
      <c r="P19" s="53">
        <f t="shared" si="4"/>
        <v>0</v>
      </c>
      <c r="Q19" s="53">
        <f t="shared" si="5"/>
        <v>0</v>
      </c>
      <c r="R19" s="53">
        <v>0</v>
      </c>
      <c r="S19" s="53">
        <f t="shared" si="6"/>
        <v>0</v>
      </c>
      <c r="T19" s="53">
        <f t="shared" si="7"/>
        <v>0</v>
      </c>
      <c r="U19" s="53">
        <f t="shared" si="8"/>
        <v>0</v>
      </c>
      <c r="V19" s="53">
        <v>0</v>
      </c>
      <c r="W19" s="53">
        <f t="shared" si="9"/>
        <v>0</v>
      </c>
      <c r="X19" s="53">
        <f t="shared" si="10"/>
        <v>0</v>
      </c>
      <c r="Y19" s="110">
        <f t="shared" si="11"/>
        <v>0</v>
      </c>
    </row>
    <row r="20" spans="2:25" ht="15.75" x14ac:dyDescent="0.25">
      <c r="B20" s="62" t="s">
        <v>60</v>
      </c>
      <c r="C20" s="61">
        <v>200</v>
      </c>
      <c r="D20" s="61">
        <v>200</v>
      </c>
      <c r="E20" s="61">
        <v>200</v>
      </c>
      <c r="F20" s="11" t="s">
        <v>34</v>
      </c>
      <c r="G20" s="52">
        <v>1</v>
      </c>
      <c r="H20" s="52">
        <v>1</v>
      </c>
      <c r="I20" s="52">
        <v>1</v>
      </c>
      <c r="J20" s="53">
        <v>0.1</v>
      </c>
      <c r="K20" s="53">
        <f t="shared" si="0"/>
        <v>1E-3</v>
      </c>
      <c r="L20" s="53">
        <f t="shared" si="1"/>
        <v>1E-3</v>
      </c>
      <c r="M20" s="53">
        <f t="shared" si="2"/>
        <v>1E-3</v>
      </c>
      <c r="N20" s="53">
        <v>0</v>
      </c>
      <c r="O20" s="53">
        <f t="shared" si="3"/>
        <v>0</v>
      </c>
      <c r="P20" s="53">
        <f t="shared" si="4"/>
        <v>0</v>
      </c>
      <c r="Q20" s="53">
        <f t="shared" si="5"/>
        <v>0</v>
      </c>
      <c r="R20" s="53">
        <v>0</v>
      </c>
      <c r="S20" s="53">
        <f t="shared" si="6"/>
        <v>0</v>
      </c>
      <c r="T20" s="53">
        <f t="shared" si="7"/>
        <v>0</v>
      </c>
      <c r="U20" s="53">
        <f t="shared" si="8"/>
        <v>0</v>
      </c>
      <c r="V20" s="53">
        <v>5</v>
      </c>
      <c r="W20" s="53">
        <f t="shared" si="9"/>
        <v>0.05</v>
      </c>
      <c r="X20" s="53">
        <f t="shared" si="10"/>
        <v>0.05</v>
      </c>
      <c r="Y20" s="110">
        <f t="shared" si="11"/>
        <v>0.05</v>
      </c>
    </row>
    <row r="21" spans="2:25" ht="15.75" x14ac:dyDescent="0.25">
      <c r="B21" s="62"/>
      <c r="C21" s="61"/>
      <c r="D21" s="61"/>
      <c r="E21" s="61"/>
      <c r="F21" s="8" t="s">
        <v>35</v>
      </c>
      <c r="G21" s="20">
        <v>15</v>
      </c>
      <c r="H21" s="20">
        <v>15</v>
      </c>
      <c r="I21" s="20">
        <v>15</v>
      </c>
      <c r="J21" s="53">
        <v>0</v>
      </c>
      <c r="K21" s="53">
        <f t="shared" si="0"/>
        <v>0</v>
      </c>
      <c r="L21" s="53">
        <f t="shared" si="1"/>
        <v>0</v>
      </c>
      <c r="M21" s="53">
        <f t="shared" si="2"/>
        <v>0</v>
      </c>
      <c r="N21" s="53">
        <v>0</v>
      </c>
      <c r="O21" s="53">
        <f t="shared" si="3"/>
        <v>0</v>
      </c>
      <c r="P21" s="53">
        <f t="shared" si="4"/>
        <v>0</v>
      </c>
      <c r="Q21" s="53">
        <f t="shared" si="5"/>
        <v>0</v>
      </c>
      <c r="R21" s="53">
        <v>99.8</v>
      </c>
      <c r="S21" s="53">
        <f t="shared" si="6"/>
        <v>14.97</v>
      </c>
      <c r="T21" s="53">
        <f t="shared" si="7"/>
        <v>14.97</v>
      </c>
      <c r="U21" s="53">
        <f t="shared" si="8"/>
        <v>14.97</v>
      </c>
      <c r="V21" s="53">
        <v>374</v>
      </c>
      <c r="W21" s="53">
        <f t="shared" si="9"/>
        <v>56.1</v>
      </c>
      <c r="X21" s="53">
        <f t="shared" si="10"/>
        <v>56.1</v>
      </c>
      <c r="Y21" s="110">
        <f t="shared" si="11"/>
        <v>56.1</v>
      </c>
    </row>
    <row r="22" spans="2:25" ht="15.75" x14ac:dyDescent="0.25">
      <c r="B22" s="62"/>
      <c r="C22" s="61"/>
      <c r="D22" s="61"/>
      <c r="E22" s="61"/>
      <c r="F22" s="8" t="s">
        <v>36</v>
      </c>
      <c r="G22" s="20">
        <v>50</v>
      </c>
      <c r="H22" s="20">
        <v>50</v>
      </c>
      <c r="I22" s="20">
        <v>50</v>
      </c>
      <c r="J22" s="53">
        <v>7</v>
      </c>
      <c r="K22" s="53">
        <f t="shared" si="0"/>
        <v>3.5</v>
      </c>
      <c r="L22" s="53">
        <f t="shared" si="1"/>
        <v>3.5</v>
      </c>
      <c r="M22" s="53">
        <f t="shared" si="2"/>
        <v>3.5</v>
      </c>
      <c r="N22" s="53">
        <v>7.9</v>
      </c>
      <c r="O22" s="53">
        <f t="shared" si="3"/>
        <v>3.95</v>
      </c>
      <c r="P22" s="53">
        <f t="shared" si="4"/>
        <v>3.95</v>
      </c>
      <c r="Q22" s="53">
        <f t="shared" si="5"/>
        <v>3.95</v>
      </c>
      <c r="R22" s="53">
        <v>9.5</v>
      </c>
      <c r="S22" s="53">
        <f t="shared" si="6"/>
        <v>4.75</v>
      </c>
      <c r="T22" s="53">
        <f t="shared" si="7"/>
        <v>4.75</v>
      </c>
      <c r="U22" s="53">
        <f t="shared" si="8"/>
        <v>4.75</v>
      </c>
      <c r="V22" s="53">
        <v>135</v>
      </c>
      <c r="W22" s="53">
        <f t="shared" si="9"/>
        <v>67.5</v>
      </c>
      <c r="X22" s="53">
        <f t="shared" si="10"/>
        <v>67.5</v>
      </c>
      <c r="Y22" s="110">
        <f t="shared" si="11"/>
        <v>67.5</v>
      </c>
    </row>
    <row r="23" spans="2:25" ht="31.5" x14ac:dyDescent="0.25">
      <c r="B23" s="107" t="s">
        <v>37</v>
      </c>
      <c r="C23" s="52">
        <v>20</v>
      </c>
      <c r="D23" s="52">
        <v>35</v>
      </c>
      <c r="E23" s="52">
        <v>40</v>
      </c>
      <c r="F23" s="34" t="s">
        <v>37</v>
      </c>
      <c r="G23" s="20">
        <v>20</v>
      </c>
      <c r="H23" s="20">
        <v>35</v>
      </c>
      <c r="I23" s="20">
        <v>40</v>
      </c>
      <c r="J23" s="53">
        <v>6.5</v>
      </c>
      <c r="K23" s="53">
        <f t="shared" si="0"/>
        <v>1.3</v>
      </c>
      <c r="L23" s="53">
        <f t="shared" si="1"/>
        <v>2.2749999999999999</v>
      </c>
      <c r="M23" s="53">
        <f t="shared" si="2"/>
        <v>2.6</v>
      </c>
      <c r="N23" s="53">
        <v>1</v>
      </c>
      <c r="O23" s="53">
        <f t="shared" si="3"/>
        <v>0.2</v>
      </c>
      <c r="P23" s="53">
        <f t="shared" si="4"/>
        <v>0.35</v>
      </c>
      <c r="Q23" s="53">
        <f t="shared" si="5"/>
        <v>0.4</v>
      </c>
      <c r="R23" s="53">
        <v>40.1</v>
      </c>
      <c r="S23" s="53">
        <f t="shared" si="6"/>
        <v>8.02</v>
      </c>
      <c r="T23" s="53">
        <f t="shared" si="7"/>
        <v>14.035</v>
      </c>
      <c r="U23" s="53">
        <f t="shared" si="8"/>
        <v>16.04</v>
      </c>
      <c r="V23" s="53">
        <v>190</v>
      </c>
      <c r="W23" s="53">
        <f t="shared" si="9"/>
        <v>38</v>
      </c>
      <c r="X23" s="53">
        <f t="shared" si="10"/>
        <v>66.5</v>
      </c>
      <c r="Y23" s="110">
        <f t="shared" si="11"/>
        <v>76</v>
      </c>
    </row>
    <row r="24" spans="2:25" ht="15.75" x14ac:dyDescent="0.25">
      <c r="B24" s="157"/>
      <c r="C24" s="158"/>
      <c r="D24" s="158"/>
      <c r="E24" s="158"/>
      <c r="F24" s="158"/>
      <c r="G24" s="158"/>
      <c r="H24" s="158"/>
      <c r="I24" s="158"/>
      <c r="J24" s="158"/>
      <c r="K24" s="159">
        <f>SUM(K10:K23)</f>
        <v>92.77800000000002</v>
      </c>
      <c r="L24" s="159">
        <f>SUM(L10:L23)</f>
        <v>95.517000000000024</v>
      </c>
      <c r="M24" s="159">
        <f>SUM(M10:M23)</f>
        <v>124.43300000000001</v>
      </c>
      <c r="N24" s="160"/>
      <c r="O24" s="159">
        <f>SUM(O10:O23)</f>
        <v>38.589999999999996</v>
      </c>
      <c r="P24" s="159">
        <f>SUM(P10:P23)</f>
        <v>39.103999999999999</v>
      </c>
      <c r="Q24" s="159">
        <f>SUM(Q10:Q23)</f>
        <v>49.963999999999999</v>
      </c>
      <c r="R24" s="160"/>
      <c r="S24" s="159">
        <f>SUM(S10:S23)</f>
        <v>81.471000000000004</v>
      </c>
      <c r="T24" s="159">
        <f>SUM(T10:T23)</f>
        <v>97.006</v>
      </c>
      <c r="U24" s="159">
        <f>SUM(U10:U23)</f>
        <v>111.82900000000001</v>
      </c>
      <c r="V24" s="160"/>
      <c r="W24" s="159">
        <f>SUM(W10:W23)</f>
        <v>669.19999999999993</v>
      </c>
      <c r="X24" s="159">
        <f>SUM(X10:X23)</f>
        <v>743.76</v>
      </c>
      <c r="Y24" s="161">
        <f>SUM(Y10:Y23)</f>
        <v>893.26</v>
      </c>
    </row>
    <row r="25" spans="2:25" ht="15.75" x14ac:dyDescent="0.25">
      <c r="B25" s="121" t="s">
        <v>61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9"/>
    </row>
    <row r="26" spans="2:25" ht="15.75" x14ac:dyDescent="0.25">
      <c r="B26" s="62" t="s">
        <v>137</v>
      </c>
      <c r="C26" s="61">
        <v>60</v>
      </c>
      <c r="D26" s="61">
        <v>100</v>
      </c>
      <c r="E26" s="61">
        <v>100</v>
      </c>
      <c r="F26" s="8" t="s">
        <v>138</v>
      </c>
      <c r="G26" s="35">
        <v>47</v>
      </c>
      <c r="H26" s="35">
        <v>79</v>
      </c>
      <c r="I26" s="35">
        <v>79</v>
      </c>
      <c r="J26" s="53">
        <v>1.08</v>
      </c>
      <c r="K26" s="53">
        <f t="shared" ref="K26:K30" si="12">G26*J26/100</f>
        <v>0.50760000000000005</v>
      </c>
      <c r="L26" s="53">
        <f t="shared" ref="L26:L30" si="13">H26*J26/100</f>
        <v>0.85320000000000007</v>
      </c>
      <c r="M26" s="53">
        <f t="shared" ref="M26:M30" si="14">I26*J26/100</f>
        <v>0.85320000000000007</v>
      </c>
      <c r="N26" s="53">
        <v>0</v>
      </c>
      <c r="O26" s="53">
        <f t="shared" ref="O26:O30" si="15">G26*N26/100</f>
        <v>0</v>
      </c>
      <c r="P26" s="53">
        <f t="shared" ref="P26:P30" si="16">H26*N26/100</f>
        <v>0</v>
      </c>
      <c r="Q26" s="53">
        <f t="shared" ref="Q26:Q30" si="17">I26*N26/100</f>
        <v>0</v>
      </c>
      <c r="R26" s="53">
        <v>5.4</v>
      </c>
      <c r="S26" s="53">
        <f t="shared" ref="S26:S30" si="18">G26*R26/100</f>
        <v>2.5380000000000003</v>
      </c>
      <c r="T26" s="53">
        <f t="shared" ref="T26:T30" si="19">H26*R26/100</f>
        <v>4.266</v>
      </c>
      <c r="U26" s="53">
        <f t="shared" ref="U26:U30" si="20">I26*R26/100</f>
        <v>4.266</v>
      </c>
      <c r="V26" s="53">
        <v>28</v>
      </c>
      <c r="W26" s="53">
        <f t="shared" ref="W26:W30" si="21">G26*V26/100</f>
        <v>13.16</v>
      </c>
      <c r="X26" s="53">
        <f t="shared" ref="X26:X30" si="22">H26*V26/100</f>
        <v>22.12</v>
      </c>
      <c r="Y26" s="110">
        <f t="shared" ref="Y26:Y30" si="23">I26*V26/100</f>
        <v>22.12</v>
      </c>
    </row>
    <row r="27" spans="2:25" ht="15.75" x14ac:dyDescent="0.25">
      <c r="B27" s="62"/>
      <c r="C27" s="61"/>
      <c r="D27" s="61"/>
      <c r="E27" s="61"/>
      <c r="F27" s="8" t="s">
        <v>22</v>
      </c>
      <c r="G27" s="35">
        <v>6</v>
      </c>
      <c r="H27" s="35">
        <v>10</v>
      </c>
      <c r="I27" s="35">
        <v>10</v>
      </c>
      <c r="J27" s="53">
        <v>1.3</v>
      </c>
      <c r="K27" s="53">
        <f t="shared" si="12"/>
        <v>7.8000000000000014E-2</v>
      </c>
      <c r="L27" s="53">
        <f t="shared" si="13"/>
        <v>0.13</v>
      </c>
      <c r="M27" s="53">
        <f t="shared" si="14"/>
        <v>0.13</v>
      </c>
      <c r="N27" s="53">
        <v>0.1</v>
      </c>
      <c r="O27" s="53">
        <f t="shared" si="15"/>
        <v>6.000000000000001E-3</v>
      </c>
      <c r="P27" s="53">
        <f t="shared" si="16"/>
        <v>0.01</v>
      </c>
      <c r="Q27" s="53">
        <f t="shared" si="17"/>
        <v>0.01</v>
      </c>
      <c r="R27" s="53">
        <v>7</v>
      </c>
      <c r="S27" s="53">
        <f t="shared" si="18"/>
        <v>0.42</v>
      </c>
      <c r="T27" s="53">
        <f t="shared" si="19"/>
        <v>0.7</v>
      </c>
      <c r="U27" s="53">
        <f t="shared" si="20"/>
        <v>0.7</v>
      </c>
      <c r="V27" s="53">
        <v>33</v>
      </c>
      <c r="W27" s="53">
        <f t="shared" si="21"/>
        <v>1.98</v>
      </c>
      <c r="X27" s="53">
        <f t="shared" si="22"/>
        <v>3.3</v>
      </c>
      <c r="Y27" s="110">
        <f t="shared" si="23"/>
        <v>3.3</v>
      </c>
    </row>
    <row r="28" spans="2:25" ht="15.75" x14ac:dyDescent="0.25">
      <c r="B28" s="62"/>
      <c r="C28" s="61"/>
      <c r="D28" s="61"/>
      <c r="E28" s="61"/>
      <c r="F28" s="8" t="s">
        <v>24</v>
      </c>
      <c r="G28" s="35">
        <v>3</v>
      </c>
      <c r="H28" s="35">
        <v>5</v>
      </c>
      <c r="I28" s="35">
        <v>5</v>
      </c>
      <c r="J28" s="53">
        <v>0</v>
      </c>
      <c r="K28" s="53">
        <f t="shared" si="12"/>
        <v>0</v>
      </c>
      <c r="L28" s="53">
        <f t="shared" si="13"/>
        <v>0</v>
      </c>
      <c r="M28" s="53">
        <f t="shared" si="14"/>
        <v>0</v>
      </c>
      <c r="N28" s="53">
        <v>99.9</v>
      </c>
      <c r="O28" s="53">
        <f t="shared" si="15"/>
        <v>2.9970000000000003</v>
      </c>
      <c r="P28" s="53">
        <f t="shared" si="16"/>
        <v>4.9950000000000001</v>
      </c>
      <c r="Q28" s="53">
        <f t="shared" si="17"/>
        <v>4.9950000000000001</v>
      </c>
      <c r="R28" s="53">
        <v>0</v>
      </c>
      <c r="S28" s="53">
        <f t="shared" si="18"/>
        <v>0</v>
      </c>
      <c r="T28" s="53">
        <f t="shared" si="19"/>
        <v>0</v>
      </c>
      <c r="U28" s="53">
        <f t="shared" si="20"/>
        <v>0</v>
      </c>
      <c r="V28" s="53">
        <v>899</v>
      </c>
      <c r="W28" s="53">
        <f t="shared" si="21"/>
        <v>26.97</v>
      </c>
      <c r="X28" s="53">
        <f t="shared" si="22"/>
        <v>44.95</v>
      </c>
      <c r="Y28" s="110">
        <f t="shared" si="23"/>
        <v>44.95</v>
      </c>
    </row>
    <row r="29" spans="2:25" ht="15.75" x14ac:dyDescent="0.25">
      <c r="B29" s="62"/>
      <c r="C29" s="61"/>
      <c r="D29" s="61"/>
      <c r="E29" s="61"/>
      <c r="F29" s="8" t="s">
        <v>27</v>
      </c>
      <c r="G29" s="35">
        <v>1</v>
      </c>
      <c r="H29" s="35">
        <v>1</v>
      </c>
      <c r="I29" s="35">
        <v>1</v>
      </c>
      <c r="J29" s="53">
        <v>0</v>
      </c>
      <c r="K29" s="53">
        <f t="shared" si="12"/>
        <v>0</v>
      </c>
      <c r="L29" s="53">
        <f t="shared" si="13"/>
        <v>0</v>
      </c>
      <c r="M29" s="53">
        <f t="shared" si="14"/>
        <v>0</v>
      </c>
      <c r="N29" s="53">
        <v>0</v>
      </c>
      <c r="O29" s="53">
        <f t="shared" si="15"/>
        <v>0</v>
      </c>
      <c r="P29" s="53">
        <f t="shared" si="16"/>
        <v>0</v>
      </c>
      <c r="Q29" s="53">
        <f t="shared" si="17"/>
        <v>0</v>
      </c>
      <c r="R29" s="53">
        <v>0</v>
      </c>
      <c r="S29" s="53">
        <f t="shared" si="18"/>
        <v>0</v>
      </c>
      <c r="T29" s="53">
        <f t="shared" si="19"/>
        <v>0</v>
      </c>
      <c r="U29" s="53">
        <f t="shared" si="20"/>
        <v>0</v>
      </c>
      <c r="V29" s="53">
        <v>0</v>
      </c>
      <c r="W29" s="53">
        <f t="shared" si="21"/>
        <v>0</v>
      </c>
      <c r="X29" s="53">
        <f t="shared" si="22"/>
        <v>0</v>
      </c>
      <c r="Y29" s="110">
        <f t="shared" si="23"/>
        <v>0</v>
      </c>
    </row>
    <row r="30" spans="2:25" ht="15.75" x14ac:dyDescent="0.25">
      <c r="B30" s="62"/>
      <c r="C30" s="61"/>
      <c r="D30" s="61"/>
      <c r="E30" s="61"/>
      <c r="F30" s="8" t="s">
        <v>35</v>
      </c>
      <c r="G30" s="52">
        <v>3</v>
      </c>
      <c r="H30" s="52">
        <v>4</v>
      </c>
      <c r="I30" s="52">
        <v>4</v>
      </c>
      <c r="J30" s="53">
        <v>0</v>
      </c>
      <c r="K30" s="53">
        <f t="shared" si="12"/>
        <v>0</v>
      </c>
      <c r="L30" s="53">
        <f t="shared" si="13"/>
        <v>0</v>
      </c>
      <c r="M30" s="53">
        <f t="shared" si="14"/>
        <v>0</v>
      </c>
      <c r="N30" s="53">
        <v>0</v>
      </c>
      <c r="O30" s="53">
        <f t="shared" si="15"/>
        <v>0</v>
      </c>
      <c r="P30" s="53">
        <f t="shared" si="16"/>
        <v>0</v>
      </c>
      <c r="Q30" s="53">
        <f t="shared" si="17"/>
        <v>0</v>
      </c>
      <c r="R30" s="53">
        <v>99.8</v>
      </c>
      <c r="S30" s="53">
        <f t="shared" si="18"/>
        <v>2.9939999999999998</v>
      </c>
      <c r="T30" s="53">
        <f t="shared" si="19"/>
        <v>3.992</v>
      </c>
      <c r="U30" s="53">
        <f t="shared" si="20"/>
        <v>3.992</v>
      </c>
      <c r="V30" s="53">
        <v>374</v>
      </c>
      <c r="W30" s="53">
        <f t="shared" si="21"/>
        <v>11.22</v>
      </c>
      <c r="X30" s="53">
        <f t="shared" si="22"/>
        <v>14.96</v>
      </c>
      <c r="Y30" s="110">
        <f t="shared" si="23"/>
        <v>14.96</v>
      </c>
    </row>
    <row r="31" spans="2:25" ht="63" x14ac:dyDescent="0.25">
      <c r="B31" s="62" t="s">
        <v>62</v>
      </c>
      <c r="C31" s="61">
        <v>200</v>
      </c>
      <c r="D31" s="61">
        <v>200</v>
      </c>
      <c r="E31" s="61">
        <v>250</v>
      </c>
      <c r="F31" s="37" t="s">
        <v>63</v>
      </c>
      <c r="G31" s="20">
        <v>109</v>
      </c>
      <c r="H31" s="20">
        <v>109</v>
      </c>
      <c r="I31" s="20">
        <v>145</v>
      </c>
      <c r="J31" s="53">
        <v>18.2</v>
      </c>
      <c r="K31" s="53">
        <f t="shared" ref="K31:K43" si="24">G31*J31/100</f>
        <v>19.838000000000001</v>
      </c>
      <c r="L31" s="53">
        <f t="shared" ref="L31:L43" si="25">H31*J31/100</f>
        <v>19.838000000000001</v>
      </c>
      <c r="M31" s="53">
        <f t="shared" ref="M31:M43" si="26">I31*J31/100</f>
        <v>26.39</v>
      </c>
      <c r="N31" s="53">
        <v>18.399999999999999</v>
      </c>
      <c r="O31" s="53">
        <f t="shared" ref="O31:O43" si="27">G31*N31/100</f>
        <v>20.055999999999997</v>
      </c>
      <c r="P31" s="53">
        <f t="shared" ref="P31:P43" si="28">H31*N31/100</f>
        <v>20.055999999999997</v>
      </c>
      <c r="Q31" s="53">
        <f t="shared" ref="Q31:Q43" si="29">I31*N31/100</f>
        <v>26.68</v>
      </c>
      <c r="R31" s="53">
        <v>0.7</v>
      </c>
      <c r="S31" s="53">
        <f t="shared" ref="S31:S43" si="30">G31*R31/100</f>
        <v>0.76300000000000001</v>
      </c>
      <c r="T31" s="53">
        <f t="shared" ref="T31:T43" si="31">H31*R31/100</f>
        <v>0.76300000000000001</v>
      </c>
      <c r="U31" s="53">
        <f t="shared" ref="U31:U43" si="32">I31*R31/100</f>
        <v>1.0149999999999999</v>
      </c>
      <c r="V31" s="53">
        <v>241</v>
      </c>
      <c r="W31" s="53">
        <f t="shared" ref="W31:W43" si="33">G31*V31/100</f>
        <v>262.69</v>
      </c>
      <c r="X31" s="53">
        <f t="shared" ref="X31:X43" si="34">H31*V31/100</f>
        <v>262.69</v>
      </c>
      <c r="Y31" s="110">
        <f t="shared" ref="Y31:Y43" si="35">I31*V31/100</f>
        <v>349.45</v>
      </c>
    </row>
    <row r="32" spans="2:25" ht="15.75" x14ac:dyDescent="0.25">
      <c r="B32" s="62"/>
      <c r="C32" s="61"/>
      <c r="D32" s="61"/>
      <c r="E32" s="61"/>
      <c r="F32" s="8" t="s">
        <v>24</v>
      </c>
      <c r="G32" s="20">
        <v>5</v>
      </c>
      <c r="H32" s="20">
        <v>5</v>
      </c>
      <c r="I32" s="20">
        <v>6</v>
      </c>
      <c r="J32" s="53">
        <v>0</v>
      </c>
      <c r="K32" s="53">
        <f t="shared" si="24"/>
        <v>0</v>
      </c>
      <c r="L32" s="53">
        <f t="shared" si="25"/>
        <v>0</v>
      </c>
      <c r="M32" s="53">
        <f t="shared" si="26"/>
        <v>0</v>
      </c>
      <c r="N32" s="53">
        <v>99.9</v>
      </c>
      <c r="O32" s="53">
        <f t="shared" si="27"/>
        <v>4.9950000000000001</v>
      </c>
      <c r="P32" s="53">
        <f t="shared" si="28"/>
        <v>4.9950000000000001</v>
      </c>
      <c r="Q32" s="53">
        <f t="shared" si="29"/>
        <v>5.9940000000000007</v>
      </c>
      <c r="R32" s="53">
        <v>0</v>
      </c>
      <c r="S32" s="53">
        <f t="shared" si="30"/>
        <v>0</v>
      </c>
      <c r="T32" s="53">
        <f t="shared" si="31"/>
        <v>0</v>
      </c>
      <c r="U32" s="53">
        <f t="shared" si="32"/>
        <v>0</v>
      </c>
      <c r="V32" s="53">
        <v>899</v>
      </c>
      <c r="W32" s="53">
        <f t="shared" si="33"/>
        <v>44.95</v>
      </c>
      <c r="X32" s="53">
        <f t="shared" si="34"/>
        <v>44.95</v>
      </c>
      <c r="Y32" s="110">
        <f t="shared" si="35"/>
        <v>53.94</v>
      </c>
    </row>
    <row r="33" spans="2:49" ht="15.75" x14ac:dyDescent="0.25">
      <c r="B33" s="62"/>
      <c r="C33" s="61"/>
      <c r="D33" s="61"/>
      <c r="E33" s="61"/>
      <c r="F33" s="8" t="s">
        <v>64</v>
      </c>
      <c r="G33" s="20">
        <v>80</v>
      </c>
      <c r="H33" s="20">
        <v>80</v>
      </c>
      <c r="I33" s="20">
        <v>96</v>
      </c>
      <c r="J33" s="53">
        <v>2</v>
      </c>
      <c r="K33" s="53">
        <f t="shared" si="24"/>
        <v>1.6</v>
      </c>
      <c r="L33" s="53">
        <f t="shared" si="25"/>
        <v>1.6</v>
      </c>
      <c r="M33" s="53">
        <f t="shared" si="26"/>
        <v>1.92</v>
      </c>
      <c r="N33" s="53">
        <v>0.1</v>
      </c>
      <c r="O33" s="53">
        <f t="shared" si="27"/>
        <v>0.08</v>
      </c>
      <c r="P33" s="53">
        <f t="shared" si="28"/>
        <v>0.08</v>
      </c>
      <c r="Q33" s="53">
        <f t="shared" si="29"/>
        <v>9.6000000000000016E-2</v>
      </c>
      <c r="R33" s="53">
        <v>19.7</v>
      </c>
      <c r="S33" s="53">
        <f t="shared" si="30"/>
        <v>15.76</v>
      </c>
      <c r="T33" s="53">
        <f t="shared" si="31"/>
        <v>15.76</v>
      </c>
      <c r="U33" s="53">
        <f t="shared" si="32"/>
        <v>18.911999999999999</v>
      </c>
      <c r="V33" s="53">
        <v>83</v>
      </c>
      <c r="W33" s="53">
        <f t="shared" si="33"/>
        <v>66.400000000000006</v>
      </c>
      <c r="X33" s="53">
        <f t="shared" si="34"/>
        <v>66.400000000000006</v>
      </c>
      <c r="Y33" s="110">
        <f t="shared" si="35"/>
        <v>79.680000000000007</v>
      </c>
    </row>
    <row r="34" spans="2:49" ht="15.75" x14ac:dyDescent="0.25">
      <c r="B34" s="62"/>
      <c r="C34" s="61"/>
      <c r="D34" s="61"/>
      <c r="E34" s="61"/>
      <c r="F34" s="8" t="s">
        <v>22</v>
      </c>
      <c r="G34" s="20">
        <v>18</v>
      </c>
      <c r="H34" s="20">
        <v>18</v>
      </c>
      <c r="I34" s="20">
        <v>21</v>
      </c>
      <c r="J34" s="53">
        <v>1.3</v>
      </c>
      <c r="K34" s="53">
        <f t="shared" si="24"/>
        <v>0.23400000000000001</v>
      </c>
      <c r="L34" s="53">
        <f t="shared" si="25"/>
        <v>0.23400000000000001</v>
      </c>
      <c r="M34" s="53">
        <f t="shared" si="26"/>
        <v>0.27300000000000002</v>
      </c>
      <c r="N34" s="53">
        <v>0.1</v>
      </c>
      <c r="O34" s="53">
        <f t="shared" si="27"/>
        <v>1.8000000000000002E-2</v>
      </c>
      <c r="P34" s="53">
        <f t="shared" si="28"/>
        <v>1.8000000000000002E-2</v>
      </c>
      <c r="Q34" s="53">
        <f t="shared" si="29"/>
        <v>2.1000000000000001E-2</v>
      </c>
      <c r="R34" s="53">
        <v>7</v>
      </c>
      <c r="S34" s="53">
        <f t="shared" si="30"/>
        <v>1.26</v>
      </c>
      <c r="T34" s="53">
        <f t="shared" si="31"/>
        <v>1.26</v>
      </c>
      <c r="U34" s="53">
        <f t="shared" si="32"/>
        <v>1.47</v>
      </c>
      <c r="V34" s="53">
        <v>33</v>
      </c>
      <c r="W34" s="53">
        <f t="shared" si="33"/>
        <v>5.94</v>
      </c>
      <c r="X34" s="53">
        <f t="shared" si="34"/>
        <v>5.94</v>
      </c>
      <c r="Y34" s="110">
        <f t="shared" si="35"/>
        <v>6.93</v>
      </c>
    </row>
    <row r="35" spans="2:49" ht="15.75" x14ac:dyDescent="0.25">
      <c r="B35" s="62"/>
      <c r="C35" s="61"/>
      <c r="D35" s="61"/>
      <c r="E35" s="61"/>
      <c r="F35" s="8" t="s">
        <v>23</v>
      </c>
      <c r="G35" s="20">
        <v>10</v>
      </c>
      <c r="H35" s="20">
        <v>10</v>
      </c>
      <c r="I35" s="20">
        <v>12</v>
      </c>
      <c r="J35" s="53">
        <v>1.7</v>
      </c>
      <c r="K35" s="53">
        <f t="shared" si="24"/>
        <v>0.17</v>
      </c>
      <c r="L35" s="53">
        <f t="shared" si="25"/>
        <v>0.17</v>
      </c>
      <c r="M35" s="53">
        <f t="shared" si="26"/>
        <v>0.20399999999999999</v>
      </c>
      <c r="N35" s="53">
        <v>0</v>
      </c>
      <c r="O35" s="53">
        <f t="shared" si="27"/>
        <v>0</v>
      </c>
      <c r="P35" s="53">
        <f t="shared" si="28"/>
        <v>0</v>
      </c>
      <c r="Q35" s="53">
        <f t="shared" si="29"/>
        <v>0</v>
      </c>
      <c r="R35" s="53">
        <v>9.5</v>
      </c>
      <c r="S35" s="53">
        <f t="shared" si="30"/>
        <v>0.95</v>
      </c>
      <c r="T35" s="53">
        <f t="shared" si="31"/>
        <v>0.95</v>
      </c>
      <c r="U35" s="53">
        <f t="shared" si="32"/>
        <v>1.1399999999999999</v>
      </c>
      <c r="V35" s="53">
        <v>43</v>
      </c>
      <c r="W35" s="53">
        <f t="shared" si="33"/>
        <v>4.3</v>
      </c>
      <c r="X35" s="53">
        <f t="shared" si="34"/>
        <v>4.3</v>
      </c>
      <c r="Y35" s="110">
        <f t="shared" si="35"/>
        <v>5.16</v>
      </c>
    </row>
    <row r="36" spans="2:49" ht="15.75" x14ac:dyDescent="0.25">
      <c r="B36" s="62"/>
      <c r="C36" s="61"/>
      <c r="D36" s="61"/>
      <c r="E36" s="61"/>
      <c r="F36" s="8" t="s">
        <v>25</v>
      </c>
      <c r="G36" s="52">
        <v>6</v>
      </c>
      <c r="H36" s="52">
        <v>6</v>
      </c>
      <c r="I36" s="52">
        <v>7</v>
      </c>
      <c r="J36" s="53">
        <v>3.6</v>
      </c>
      <c r="K36" s="53">
        <f t="shared" si="24"/>
        <v>0.21600000000000003</v>
      </c>
      <c r="L36" s="53">
        <f t="shared" si="25"/>
        <v>0.21600000000000003</v>
      </c>
      <c r="M36" s="53">
        <f t="shared" si="26"/>
        <v>0.252</v>
      </c>
      <c r="N36" s="53">
        <v>0</v>
      </c>
      <c r="O36" s="53">
        <f t="shared" si="27"/>
        <v>0</v>
      </c>
      <c r="P36" s="53">
        <f t="shared" si="28"/>
        <v>0</v>
      </c>
      <c r="Q36" s="53">
        <f t="shared" si="29"/>
        <v>0</v>
      </c>
      <c r="R36" s="53">
        <v>11.8</v>
      </c>
      <c r="S36" s="53">
        <f t="shared" si="30"/>
        <v>0.70800000000000007</v>
      </c>
      <c r="T36" s="53">
        <f t="shared" si="31"/>
        <v>0.70800000000000007</v>
      </c>
      <c r="U36" s="53">
        <f t="shared" si="32"/>
        <v>0.82600000000000007</v>
      </c>
      <c r="V36" s="53">
        <v>63</v>
      </c>
      <c r="W36" s="53">
        <f t="shared" si="33"/>
        <v>3.78</v>
      </c>
      <c r="X36" s="53">
        <f t="shared" si="34"/>
        <v>3.78</v>
      </c>
      <c r="Y36" s="110">
        <f t="shared" si="35"/>
        <v>4.41</v>
      </c>
    </row>
    <row r="37" spans="2:49" ht="15.75" x14ac:dyDescent="0.25">
      <c r="B37" s="62"/>
      <c r="C37" s="61"/>
      <c r="D37" s="61"/>
      <c r="E37" s="61"/>
      <c r="F37" s="8" t="s">
        <v>26</v>
      </c>
      <c r="G37" s="52">
        <v>2</v>
      </c>
      <c r="H37" s="52">
        <v>2</v>
      </c>
      <c r="I37" s="52">
        <v>3</v>
      </c>
      <c r="J37" s="53">
        <v>11.1</v>
      </c>
      <c r="K37" s="53">
        <f t="shared" si="24"/>
        <v>0.222</v>
      </c>
      <c r="L37" s="53">
        <f t="shared" si="25"/>
        <v>0.222</v>
      </c>
      <c r="M37" s="53">
        <f t="shared" si="26"/>
        <v>0.33299999999999996</v>
      </c>
      <c r="N37" s="53">
        <v>1.5</v>
      </c>
      <c r="O37" s="53">
        <f t="shared" si="27"/>
        <v>0.03</v>
      </c>
      <c r="P37" s="53">
        <f t="shared" si="28"/>
        <v>0.03</v>
      </c>
      <c r="Q37" s="53">
        <f t="shared" si="29"/>
        <v>4.4999999999999998E-2</v>
      </c>
      <c r="R37" s="53">
        <v>67.8</v>
      </c>
      <c r="S37" s="53">
        <f t="shared" si="30"/>
        <v>1.3559999999999999</v>
      </c>
      <c r="T37" s="53">
        <f t="shared" si="31"/>
        <v>1.3559999999999999</v>
      </c>
      <c r="U37" s="53">
        <f t="shared" si="32"/>
        <v>2.0339999999999998</v>
      </c>
      <c r="V37" s="53">
        <v>329</v>
      </c>
      <c r="W37" s="53">
        <f t="shared" si="33"/>
        <v>6.58</v>
      </c>
      <c r="X37" s="53">
        <f t="shared" si="34"/>
        <v>6.58</v>
      </c>
      <c r="Y37" s="110">
        <f t="shared" si="35"/>
        <v>9.8699999999999992</v>
      </c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2:49" ht="15.75" x14ac:dyDescent="0.25">
      <c r="B38" s="62"/>
      <c r="C38" s="61"/>
      <c r="D38" s="61"/>
      <c r="E38" s="61"/>
      <c r="F38" s="8" t="s">
        <v>27</v>
      </c>
      <c r="G38" s="52">
        <v>1</v>
      </c>
      <c r="H38" s="52">
        <v>1</v>
      </c>
      <c r="I38" s="52">
        <v>1</v>
      </c>
      <c r="J38" s="53">
        <v>0</v>
      </c>
      <c r="K38" s="53">
        <f t="shared" si="24"/>
        <v>0</v>
      </c>
      <c r="L38" s="53">
        <f t="shared" si="25"/>
        <v>0</v>
      </c>
      <c r="M38" s="53">
        <f t="shared" si="26"/>
        <v>0</v>
      </c>
      <c r="N38" s="53">
        <v>0</v>
      </c>
      <c r="O38" s="53">
        <f t="shared" si="27"/>
        <v>0</v>
      </c>
      <c r="P38" s="53">
        <f t="shared" si="28"/>
        <v>0</v>
      </c>
      <c r="Q38" s="53">
        <f t="shared" si="29"/>
        <v>0</v>
      </c>
      <c r="R38" s="53">
        <v>0</v>
      </c>
      <c r="S38" s="53">
        <f t="shared" si="30"/>
        <v>0</v>
      </c>
      <c r="T38" s="53">
        <f t="shared" si="31"/>
        <v>0</v>
      </c>
      <c r="U38" s="53">
        <f t="shared" si="32"/>
        <v>0</v>
      </c>
      <c r="V38" s="53">
        <v>0</v>
      </c>
      <c r="W38" s="53">
        <f t="shared" si="33"/>
        <v>0</v>
      </c>
      <c r="X38" s="53">
        <f t="shared" si="34"/>
        <v>0</v>
      </c>
      <c r="Y38" s="110">
        <f t="shared" si="35"/>
        <v>0</v>
      </c>
    </row>
    <row r="39" spans="2:49" ht="15.75" x14ac:dyDescent="0.25">
      <c r="B39" s="62" t="s">
        <v>68</v>
      </c>
      <c r="C39" s="61">
        <v>200</v>
      </c>
      <c r="D39" s="61">
        <v>200</v>
      </c>
      <c r="E39" s="61">
        <v>200</v>
      </c>
      <c r="F39" s="8" t="s">
        <v>67</v>
      </c>
      <c r="G39" s="20">
        <v>16</v>
      </c>
      <c r="H39" s="20">
        <v>16</v>
      </c>
      <c r="I39" s="20">
        <v>16</v>
      </c>
      <c r="J39" s="53">
        <v>0.1</v>
      </c>
      <c r="K39" s="53">
        <f t="shared" si="24"/>
        <v>1.6E-2</v>
      </c>
      <c r="L39" s="53">
        <f t="shared" si="25"/>
        <v>1.6E-2</v>
      </c>
      <c r="M39" s="53">
        <f t="shared" si="26"/>
        <v>1.6E-2</v>
      </c>
      <c r="N39" s="53">
        <v>0</v>
      </c>
      <c r="O39" s="53">
        <f t="shared" si="27"/>
        <v>0</v>
      </c>
      <c r="P39" s="53">
        <f t="shared" si="28"/>
        <v>0</v>
      </c>
      <c r="Q39" s="53">
        <f t="shared" si="29"/>
        <v>0</v>
      </c>
      <c r="R39" s="53">
        <v>79.599999999999994</v>
      </c>
      <c r="S39" s="53">
        <f t="shared" si="30"/>
        <v>12.735999999999999</v>
      </c>
      <c r="T39" s="53">
        <f t="shared" si="31"/>
        <v>12.735999999999999</v>
      </c>
      <c r="U39" s="53">
        <f t="shared" si="32"/>
        <v>12.735999999999999</v>
      </c>
      <c r="V39" s="53">
        <v>299</v>
      </c>
      <c r="W39" s="53">
        <f t="shared" si="33"/>
        <v>47.84</v>
      </c>
      <c r="X39" s="53">
        <f t="shared" si="34"/>
        <v>47.84</v>
      </c>
      <c r="Y39" s="110">
        <f t="shared" si="35"/>
        <v>47.84</v>
      </c>
    </row>
    <row r="40" spans="2:49" ht="15.75" x14ac:dyDescent="0.25">
      <c r="B40" s="62"/>
      <c r="C40" s="61"/>
      <c r="D40" s="61"/>
      <c r="E40" s="61"/>
      <c r="F40" s="8" t="s">
        <v>35</v>
      </c>
      <c r="G40" s="20">
        <v>24</v>
      </c>
      <c r="H40" s="20">
        <v>24</v>
      </c>
      <c r="I40" s="20">
        <v>24</v>
      </c>
      <c r="J40" s="53">
        <v>0</v>
      </c>
      <c r="K40" s="53">
        <f t="shared" si="24"/>
        <v>0</v>
      </c>
      <c r="L40" s="53">
        <f t="shared" si="25"/>
        <v>0</v>
      </c>
      <c r="M40" s="53">
        <f t="shared" si="26"/>
        <v>0</v>
      </c>
      <c r="N40" s="53">
        <v>0</v>
      </c>
      <c r="O40" s="53">
        <f t="shared" si="27"/>
        <v>0</v>
      </c>
      <c r="P40" s="53">
        <f t="shared" si="28"/>
        <v>0</v>
      </c>
      <c r="Q40" s="53">
        <f t="shared" si="29"/>
        <v>0</v>
      </c>
      <c r="R40" s="53">
        <v>99.8</v>
      </c>
      <c r="S40" s="53">
        <f t="shared" si="30"/>
        <v>23.951999999999998</v>
      </c>
      <c r="T40" s="53">
        <f t="shared" si="31"/>
        <v>23.951999999999998</v>
      </c>
      <c r="U40" s="53">
        <f t="shared" si="32"/>
        <v>23.951999999999998</v>
      </c>
      <c r="V40" s="53">
        <v>374</v>
      </c>
      <c r="W40" s="53">
        <f t="shared" si="33"/>
        <v>89.76</v>
      </c>
      <c r="X40" s="53">
        <f t="shared" si="34"/>
        <v>89.76</v>
      </c>
      <c r="Y40" s="110">
        <f t="shared" si="35"/>
        <v>89.76</v>
      </c>
    </row>
    <row r="41" spans="2:49" ht="15.75" x14ac:dyDescent="0.25">
      <c r="B41" s="62"/>
      <c r="C41" s="61"/>
      <c r="D41" s="61"/>
      <c r="E41" s="61"/>
      <c r="F41" s="8" t="s">
        <v>65</v>
      </c>
      <c r="G41" s="36">
        <v>0.1</v>
      </c>
      <c r="H41" s="36">
        <v>0.1</v>
      </c>
      <c r="I41" s="36">
        <v>0.1</v>
      </c>
      <c r="J41" s="53">
        <v>0.5</v>
      </c>
      <c r="K41" s="53">
        <f t="shared" si="24"/>
        <v>5.0000000000000001E-4</v>
      </c>
      <c r="L41" s="53">
        <f t="shared" si="25"/>
        <v>5.0000000000000001E-4</v>
      </c>
      <c r="M41" s="53">
        <f t="shared" si="26"/>
        <v>5.0000000000000001E-4</v>
      </c>
      <c r="N41" s="53">
        <v>0.3</v>
      </c>
      <c r="O41" s="53">
        <f t="shared" si="27"/>
        <v>2.9999999999999997E-4</v>
      </c>
      <c r="P41" s="53">
        <f t="shared" si="28"/>
        <v>2.9999999999999997E-4</v>
      </c>
      <c r="Q41" s="53">
        <f t="shared" si="29"/>
        <v>2.9999999999999997E-4</v>
      </c>
      <c r="R41" s="53">
        <v>6.5</v>
      </c>
      <c r="S41" s="53">
        <f t="shared" si="30"/>
        <v>6.5000000000000006E-3</v>
      </c>
      <c r="T41" s="53">
        <f t="shared" si="31"/>
        <v>6.5000000000000006E-3</v>
      </c>
      <c r="U41" s="53">
        <f t="shared" si="32"/>
        <v>6.5000000000000006E-3</v>
      </c>
      <c r="V41" s="53">
        <v>22</v>
      </c>
      <c r="W41" s="53">
        <f t="shared" si="33"/>
        <v>2.2000000000000002E-2</v>
      </c>
      <c r="X41" s="53">
        <f t="shared" si="34"/>
        <v>2.2000000000000002E-2</v>
      </c>
      <c r="Y41" s="110">
        <f t="shared" si="35"/>
        <v>2.2000000000000002E-2</v>
      </c>
    </row>
    <row r="42" spans="2:49" ht="15.75" x14ac:dyDescent="0.25">
      <c r="B42" s="62"/>
      <c r="C42" s="61"/>
      <c r="D42" s="61"/>
      <c r="E42" s="61"/>
      <c r="F42" s="8" t="s">
        <v>72</v>
      </c>
      <c r="G42" s="52">
        <v>45</v>
      </c>
      <c r="H42" s="52">
        <v>45</v>
      </c>
      <c r="I42" s="52">
        <v>45</v>
      </c>
      <c r="J42" s="53">
        <v>0.4</v>
      </c>
      <c r="K42" s="53">
        <f t="shared" si="24"/>
        <v>0.18</v>
      </c>
      <c r="L42" s="53">
        <f t="shared" si="25"/>
        <v>0.18</v>
      </c>
      <c r="M42" s="53">
        <f t="shared" si="26"/>
        <v>0.18</v>
      </c>
      <c r="N42" s="53">
        <v>0</v>
      </c>
      <c r="O42" s="53">
        <f t="shared" si="27"/>
        <v>0</v>
      </c>
      <c r="P42" s="53">
        <f t="shared" si="28"/>
        <v>0</v>
      </c>
      <c r="Q42" s="53">
        <f t="shared" si="29"/>
        <v>0</v>
      </c>
      <c r="R42" s="53">
        <v>11.3</v>
      </c>
      <c r="S42" s="53">
        <f t="shared" si="30"/>
        <v>5.0850000000000009</v>
      </c>
      <c r="T42" s="53">
        <f t="shared" si="31"/>
        <v>5.0850000000000009</v>
      </c>
      <c r="U42" s="53">
        <f t="shared" si="32"/>
        <v>5.0850000000000009</v>
      </c>
      <c r="V42" s="53">
        <v>46</v>
      </c>
      <c r="W42" s="53">
        <f t="shared" si="33"/>
        <v>20.7</v>
      </c>
      <c r="X42" s="53">
        <f t="shared" si="34"/>
        <v>20.7</v>
      </c>
      <c r="Y42" s="110">
        <f t="shared" si="35"/>
        <v>20.7</v>
      </c>
    </row>
    <row r="43" spans="2:49" ht="31.5" x14ac:dyDescent="0.25">
      <c r="B43" s="107" t="s">
        <v>37</v>
      </c>
      <c r="C43" s="52">
        <v>20</v>
      </c>
      <c r="D43" s="52">
        <v>35</v>
      </c>
      <c r="E43" s="52">
        <v>40</v>
      </c>
      <c r="F43" s="32" t="s">
        <v>37</v>
      </c>
      <c r="G43" s="20">
        <v>20</v>
      </c>
      <c r="H43" s="20">
        <v>35</v>
      </c>
      <c r="I43" s="20">
        <v>40</v>
      </c>
      <c r="J43" s="53">
        <v>6.5</v>
      </c>
      <c r="K43" s="53">
        <f t="shared" si="24"/>
        <v>1.3</v>
      </c>
      <c r="L43" s="53">
        <f t="shared" si="25"/>
        <v>2.2749999999999999</v>
      </c>
      <c r="M43" s="53">
        <f t="shared" si="26"/>
        <v>2.6</v>
      </c>
      <c r="N43" s="53">
        <v>1</v>
      </c>
      <c r="O43" s="53">
        <f t="shared" si="27"/>
        <v>0.2</v>
      </c>
      <c r="P43" s="53">
        <f t="shared" si="28"/>
        <v>0.35</v>
      </c>
      <c r="Q43" s="53">
        <f t="shared" si="29"/>
        <v>0.4</v>
      </c>
      <c r="R43" s="53">
        <v>40.1</v>
      </c>
      <c r="S43" s="53">
        <f t="shared" si="30"/>
        <v>8.02</v>
      </c>
      <c r="T43" s="53">
        <f t="shared" si="31"/>
        <v>14.035</v>
      </c>
      <c r="U43" s="53">
        <f t="shared" si="32"/>
        <v>16.04</v>
      </c>
      <c r="V43" s="53">
        <v>190</v>
      </c>
      <c r="W43" s="53">
        <f t="shared" si="33"/>
        <v>38</v>
      </c>
      <c r="X43" s="53">
        <f t="shared" si="34"/>
        <v>66.5</v>
      </c>
      <c r="Y43" s="110">
        <f t="shared" si="35"/>
        <v>76</v>
      </c>
    </row>
    <row r="44" spans="2:49" ht="15.75" x14ac:dyDescent="0.25">
      <c r="B44" s="107"/>
      <c r="C44" s="52"/>
      <c r="D44" s="52"/>
      <c r="E44" s="52"/>
      <c r="F44" s="32"/>
      <c r="G44" s="7"/>
      <c r="H44" s="7"/>
      <c r="I44" s="7"/>
      <c r="J44" s="53"/>
      <c r="K44" s="33">
        <f>SUM(K26:K43)</f>
        <v>24.362100000000005</v>
      </c>
      <c r="L44" s="33">
        <f>SUM(L26:L43)</f>
        <v>25.734700000000004</v>
      </c>
      <c r="M44" s="33">
        <f>SUM(M26:M43)</f>
        <v>33.151699999999991</v>
      </c>
      <c r="N44" s="33"/>
      <c r="O44" s="33">
        <f>SUM(O26:O43)</f>
        <v>28.382299999999997</v>
      </c>
      <c r="P44" s="33">
        <f>SUM(P26:P43)</f>
        <v>30.534299999999998</v>
      </c>
      <c r="Q44" s="33">
        <f>SUM(Q26:Q43)</f>
        <v>38.241300000000003</v>
      </c>
      <c r="R44" s="33"/>
      <c r="S44" s="33">
        <f>SUM(S26:S43)</f>
        <v>76.548500000000004</v>
      </c>
      <c r="T44" s="33">
        <f>SUM(T26:T43)</f>
        <v>85.569500000000005</v>
      </c>
      <c r="U44" s="33">
        <f>SUM(U26:U43)</f>
        <v>92.174499999999995</v>
      </c>
      <c r="V44" s="33"/>
      <c r="W44" s="33">
        <f>SUM(W26:W43)</f>
        <v>644.29200000000003</v>
      </c>
      <c r="X44" s="33">
        <f>SUM(X26:X43)</f>
        <v>704.79200000000003</v>
      </c>
      <c r="Y44" s="109">
        <f>SUM(Y26:Y43)</f>
        <v>829.09199999999998</v>
      </c>
    </row>
    <row r="45" spans="2:49" ht="15.75" x14ac:dyDescent="0.25">
      <c r="B45" s="121" t="s">
        <v>66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9"/>
    </row>
    <row r="46" spans="2:49" ht="31.5" x14ac:dyDescent="0.25">
      <c r="B46" s="62" t="s">
        <v>88</v>
      </c>
      <c r="C46" s="63" t="s">
        <v>89</v>
      </c>
      <c r="D46" s="63" t="s">
        <v>90</v>
      </c>
      <c r="E46" s="63" t="s">
        <v>91</v>
      </c>
      <c r="F46" s="5" t="s">
        <v>77</v>
      </c>
      <c r="G46" s="20">
        <v>38</v>
      </c>
      <c r="H46" s="20">
        <v>57</v>
      </c>
      <c r="I46" s="20">
        <v>76</v>
      </c>
      <c r="J46" s="53">
        <v>67.7</v>
      </c>
      <c r="K46" s="53">
        <f t="shared" ref="K46:K67" si="36">G46*J46/100</f>
        <v>25.725999999999999</v>
      </c>
      <c r="L46" s="53">
        <f t="shared" ref="L46:L67" si="37">H46*J46/100</f>
        <v>38.588999999999999</v>
      </c>
      <c r="M46" s="53">
        <f t="shared" ref="M46:M67" si="38">I46*J46/100</f>
        <v>51.451999999999998</v>
      </c>
      <c r="N46" s="53">
        <v>18.899999999999999</v>
      </c>
      <c r="O46" s="53">
        <f t="shared" ref="O46:O67" si="39">G46*N46/100</f>
        <v>7.1819999999999995</v>
      </c>
      <c r="P46" s="53">
        <f t="shared" ref="P46:P67" si="40">H46*N46/100</f>
        <v>10.773</v>
      </c>
      <c r="Q46" s="53">
        <f t="shared" ref="Q46:Q67" si="41">I46*N46/100</f>
        <v>14.363999999999999</v>
      </c>
      <c r="R46" s="53">
        <v>12.4</v>
      </c>
      <c r="S46" s="53">
        <f t="shared" ref="S46:S67" si="42">G46*R46/100</f>
        <v>4.7119999999999997</v>
      </c>
      <c r="T46" s="53">
        <f t="shared" ref="T46:T67" si="43">H46*R46/100</f>
        <v>7.0680000000000005</v>
      </c>
      <c r="U46" s="53">
        <f t="shared" ref="U46:U67" si="44">I46*R46/100</f>
        <v>9.4239999999999995</v>
      </c>
      <c r="V46" s="53">
        <v>187</v>
      </c>
      <c r="W46" s="53">
        <f t="shared" ref="W46:W67" si="45">G46*V46/100</f>
        <v>71.06</v>
      </c>
      <c r="X46" s="53">
        <f>(H46*V46)/100</f>
        <v>106.59</v>
      </c>
      <c r="Y46" s="110">
        <f>(I46*V46)/100</f>
        <v>142.12</v>
      </c>
    </row>
    <row r="47" spans="2:49" ht="15.75" x14ac:dyDescent="0.25">
      <c r="B47" s="62"/>
      <c r="C47" s="63"/>
      <c r="D47" s="63"/>
      <c r="E47" s="63"/>
      <c r="F47" s="8" t="s">
        <v>78</v>
      </c>
      <c r="G47" s="20">
        <v>5</v>
      </c>
      <c r="H47" s="20">
        <v>8</v>
      </c>
      <c r="I47" s="20">
        <v>10</v>
      </c>
      <c r="J47" s="53">
        <v>7</v>
      </c>
      <c r="K47" s="53">
        <f t="shared" si="36"/>
        <v>0.35</v>
      </c>
      <c r="L47" s="53">
        <f t="shared" si="37"/>
        <v>0.56000000000000005</v>
      </c>
      <c r="M47" s="53">
        <f t="shared" si="38"/>
        <v>0.7</v>
      </c>
      <c r="N47" s="53">
        <v>0.6</v>
      </c>
      <c r="O47" s="53">
        <f t="shared" si="39"/>
        <v>0.03</v>
      </c>
      <c r="P47" s="53">
        <f t="shared" si="40"/>
        <v>4.8000000000000001E-2</v>
      </c>
      <c r="Q47" s="53">
        <f t="shared" si="41"/>
        <v>0.06</v>
      </c>
      <c r="R47" s="53">
        <v>77.3</v>
      </c>
      <c r="S47" s="53">
        <f t="shared" si="42"/>
        <v>3.8650000000000002</v>
      </c>
      <c r="T47" s="53">
        <f t="shared" si="43"/>
        <v>6.1840000000000002</v>
      </c>
      <c r="U47" s="53">
        <f t="shared" si="44"/>
        <v>7.73</v>
      </c>
      <c r="V47" s="53">
        <v>323</v>
      </c>
      <c r="W47" s="53">
        <f t="shared" si="45"/>
        <v>16.149999999999999</v>
      </c>
      <c r="X47" s="53">
        <f t="shared" ref="X47:X67" si="46">H47*V47/100</f>
        <v>25.84</v>
      </c>
      <c r="Y47" s="110">
        <f t="shared" ref="Y47:Y67" si="47">I47*V47/100</f>
        <v>32.299999999999997</v>
      </c>
    </row>
    <row r="48" spans="2:49" ht="15.75" x14ac:dyDescent="0.25">
      <c r="B48" s="62"/>
      <c r="C48" s="63"/>
      <c r="D48" s="63"/>
      <c r="E48" s="63"/>
      <c r="F48" s="8" t="s">
        <v>23</v>
      </c>
      <c r="G48" s="20">
        <v>18</v>
      </c>
      <c r="H48" s="20">
        <v>27</v>
      </c>
      <c r="I48" s="20">
        <v>36</v>
      </c>
      <c r="J48" s="53">
        <v>1.7</v>
      </c>
      <c r="K48" s="53">
        <f t="shared" si="36"/>
        <v>0.30599999999999999</v>
      </c>
      <c r="L48" s="53">
        <f t="shared" si="37"/>
        <v>0.45899999999999996</v>
      </c>
      <c r="M48" s="53">
        <f t="shared" si="38"/>
        <v>0.61199999999999999</v>
      </c>
      <c r="N48" s="53">
        <v>0</v>
      </c>
      <c r="O48" s="53">
        <f t="shared" si="39"/>
        <v>0</v>
      </c>
      <c r="P48" s="53">
        <f t="shared" si="40"/>
        <v>0</v>
      </c>
      <c r="Q48" s="53">
        <f t="shared" si="41"/>
        <v>0</v>
      </c>
      <c r="R48" s="53">
        <v>9.5</v>
      </c>
      <c r="S48" s="53">
        <f t="shared" si="42"/>
        <v>1.71</v>
      </c>
      <c r="T48" s="53">
        <f t="shared" si="43"/>
        <v>2.5649999999999999</v>
      </c>
      <c r="U48" s="53">
        <f t="shared" si="44"/>
        <v>3.42</v>
      </c>
      <c r="V48" s="53">
        <v>43</v>
      </c>
      <c r="W48" s="53">
        <f t="shared" si="45"/>
        <v>7.74</v>
      </c>
      <c r="X48" s="53">
        <f t="shared" si="46"/>
        <v>11.61</v>
      </c>
      <c r="Y48" s="110">
        <f t="shared" si="47"/>
        <v>15.48</v>
      </c>
    </row>
    <row r="49" spans="2:25" ht="15.75" x14ac:dyDescent="0.25">
      <c r="B49" s="62"/>
      <c r="C49" s="63"/>
      <c r="D49" s="63"/>
      <c r="E49" s="63"/>
      <c r="F49" s="8" t="s">
        <v>24</v>
      </c>
      <c r="G49" s="52">
        <v>8</v>
      </c>
      <c r="H49" s="52">
        <v>12</v>
      </c>
      <c r="I49" s="52">
        <v>32</v>
      </c>
      <c r="J49" s="53">
        <v>0</v>
      </c>
      <c r="K49" s="53">
        <f t="shared" si="36"/>
        <v>0</v>
      </c>
      <c r="L49" s="53">
        <f t="shared" si="37"/>
        <v>0</v>
      </c>
      <c r="M49" s="53">
        <f t="shared" si="38"/>
        <v>0</v>
      </c>
      <c r="N49" s="53">
        <v>99.9</v>
      </c>
      <c r="O49" s="53">
        <f t="shared" si="39"/>
        <v>7.9920000000000009</v>
      </c>
      <c r="P49" s="53">
        <f t="shared" si="40"/>
        <v>11.988000000000001</v>
      </c>
      <c r="Q49" s="53">
        <f t="shared" si="41"/>
        <v>31.968000000000004</v>
      </c>
      <c r="R49" s="53">
        <v>0</v>
      </c>
      <c r="S49" s="53">
        <f t="shared" si="42"/>
        <v>0</v>
      </c>
      <c r="T49" s="53">
        <f t="shared" si="43"/>
        <v>0</v>
      </c>
      <c r="U49" s="53">
        <f t="shared" si="44"/>
        <v>0</v>
      </c>
      <c r="V49" s="53">
        <v>899</v>
      </c>
      <c r="W49" s="53">
        <f t="shared" si="45"/>
        <v>71.92</v>
      </c>
      <c r="X49" s="53">
        <f t="shared" si="46"/>
        <v>107.88</v>
      </c>
      <c r="Y49" s="110">
        <f t="shared" si="47"/>
        <v>287.68</v>
      </c>
    </row>
    <row r="50" spans="2:25" ht="15.75" x14ac:dyDescent="0.25">
      <c r="B50" s="62"/>
      <c r="C50" s="63"/>
      <c r="D50" s="63"/>
      <c r="E50" s="63"/>
      <c r="F50" s="8" t="s">
        <v>26</v>
      </c>
      <c r="G50" s="52">
        <v>4</v>
      </c>
      <c r="H50" s="52">
        <v>6</v>
      </c>
      <c r="I50" s="52">
        <v>8</v>
      </c>
      <c r="J50" s="53">
        <v>11.1</v>
      </c>
      <c r="K50" s="53">
        <f t="shared" si="36"/>
        <v>0.44400000000000001</v>
      </c>
      <c r="L50" s="53">
        <f t="shared" si="37"/>
        <v>0.66599999999999993</v>
      </c>
      <c r="M50" s="53">
        <f t="shared" si="38"/>
        <v>0.88800000000000001</v>
      </c>
      <c r="N50" s="53">
        <v>1.5</v>
      </c>
      <c r="O50" s="53">
        <f t="shared" si="39"/>
        <v>0.06</v>
      </c>
      <c r="P50" s="53">
        <f t="shared" si="40"/>
        <v>0.09</v>
      </c>
      <c r="Q50" s="53">
        <f t="shared" si="41"/>
        <v>0.12</v>
      </c>
      <c r="R50" s="53">
        <v>67.8</v>
      </c>
      <c r="S50" s="53">
        <f t="shared" si="42"/>
        <v>2.7119999999999997</v>
      </c>
      <c r="T50" s="53">
        <f t="shared" si="43"/>
        <v>4.0679999999999996</v>
      </c>
      <c r="U50" s="53">
        <f t="shared" si="44"/>
        <v>5.4239999999999995</v>
      </c>
      <c r="V50" s="53">
        <v>329</v>
      </c>
      <c r="W50" s="53">
        <f t="shared" si="45"/>
        <v>13.16</v>
      </c>
      <c r="X50" s="53">
        <f t="shared" si="46"/>
        <v>19.739999999999998</v>
      </c>
      <c r="Y50" s="110">
        <f t="shared" si="47"/>
        <v>26.32</v>
      </c>
    </row>
    <row r="51" spans="2:25" ht="15.75" x14ac:dyDescent="0.25">
      <c r="B51" s="62"/>
      <c r="C51" s="63"/>
      <c r="D51" s="63"/>
      <c r="E51" s="63"/>
      <c r="F51" s="8" t="s">
        <v>27</v>
      </c>
      <c r="G51" s="52">
        <v>1</v>
      </c>
      <c r="H51" s="52">
        <v>1</v>
      </c>
      <c r="I51" s="52">
        <v>1</v>
      </c>
      <c r="J51" s="53">
        <v>0</v>
      </c>
      <c r="K51" s="53">
        <f t="shared" si="36"/>
        <v>0</v>
      </c>
      <c r="L51" s="53">
        <f t="shared" si="37"/>
        <v>0</v>
      </c>
      <c r="M51" s="53">
        <f t="shared" si="38"/>
        <v>0</v>
      </c>
      <c r="N51" s="53">
        <v>0</v>
      </c>
      <c r="O51" s="53">
        <f t="shared" si="39"/>
        <v>0</v>
      </c>
      <c r="P51" s="53">
        <f t="shared" si="40"/>
        <v>0</v>
      </c>
      <c r="Q51" s="53">
        <f t="shared" si="41"/>
        <v>0</v>
      </c>
      <c r="R51" s="53">
        <v>0</v>
      </c>
      <c r="S51" s="53">
        <f t="shared" si="42"/>
        <v>0</v>
      </c>
      <c r="T51" s="53">
        <f t="shared" si="43"/>
        <v>0</v>
      </c>
      <c r="U51" s="53">
        <f t="shared" si="44"/>
        <v>0</v>
      </c>
      <c r="V51" s="53">
        <v>0</v>
      </c>
      <c r="W51" s="53">
        <f t="shared" si="45"/>
        <v>0</v>
      </c>
      <c r="X51" s="53">
        <f t="shared" si="46"/>
        <v>0</v>
      </c>
      <c r="Y51" s="110">
        <f t="shared" si="47"/>
        <v>0</v>
      </c>
    </row>
    <row r="52" spans="2:25" ht="15.75" x14ac:dyDescent="0.25">
      <c r="B52" s="62" t="s">
        <v>79</v>
      </c>
      <c r="C52" s="61">
        <v>20</v>
      </c>
      <c r="D52" s="63">
        <v>20</v>
      </c>
      <c r="E52" s="63">
        <v>20</v>
      </c>
      <c r="F52" s="8" t="s">
        <v>92</v>
      </c>
      <c r="G52" s="20">
        <v>20</v>
      </c>
      <c r="H52" s="20">
        <v>20</v>
      </c>
      <c r="I52" s="20">
        <v>20</v>
      </c>
      <c r="J52" s="53">
        <v>2</v>
      </c>
      <c r="K52" s="53">
        <f t="shared" si="36"/>
        <v>0.4</v>
      </c>
      <c r="L52" s="53">
        <f t="shared" si="37"/>
        <v>0.4</v>
      </c>
      <c r="M52" s="53">
        <f t="shared" si="38"/>
        <v>0.4</v>
      </c>
      <c r="N52" s="53">
        <v>0.1</v>
      </c>
      <c r="O52" s="53">
        <f t="shared" si="39"/>
        <v>0.02</v>
      </c>
      <c r="P52" s="53">
        <f t="shared" si="40"/>
        <v>0.02</v>
      </c>
      <c r="Q52" s="53">
        <f t="shared" si="41"/>
        <v>0.02</v>
      </c>
      <c r="R52" s="53">
        <v>1.2</v>
      </c>
      <c r="S52" s="53">
        <f t="shared" si="42"/>
        <v>0.24</v>
      </c>
      <c r="T52" s="53">
        <f t="shared" si="43"/>
        <v>0.24</v>
      </c>
      <c r="U52" s="53">
        <f t="shared" si="44"/>
        <v>0.24</v>
      </c>
      <c r="V52" s="53">
        <v>13</v>
      </c>
      <c r="W52" s="53">
        <f t="shared" si="45"/>
        <v>2.6</v>
      </c>
      <c r="X52" s="53">
        <f t="shared" si="46"/>
        <v>2.6</v>
      </c>
      <c r="Y52" s="110">
        <f t="shared" si="47"/>
        <v>2.6</v>
      </c>
    </row>
    <row r="53" spans="2:25" ht="15.75" x14ac:dyDescent="0.25">
      <c r="B53" s="62"/>
      <c r="C53" s="61"/>
      <c r="D53" s="63"/>
      <c r="E53" s="63"/>
      <c r="F53" s="8" t="s">
        <v>93</v>
      </c>
      <c r="G53" s="20">
        <v>4</v>
      </c>
      <c r="H53" s="20">
        <v>4</v>
      </c>
      <c r="I53" s="20">
        <v>4</v>
      </c>
      <c r="J53" s="53">
        <v>0</v>
      </c>
      <c r="K53" s="53">
        <f t="shared" si="36"/>
        <v>0</v>
      </c>
      <c r="L53" s="53">
        <f t="shared" si="37"/>
        <v>0</v>
      </c>
      <c r="M53" s="53">
        <f t="shared" si="38"/>
        <v>0</v>
      </c>
      <c r="N53" s="53">
        <v>99.9</v>
      </c>
      <c r="O53" s="53">
        <f t="shared" si="39"/>
        <v>3.9960000000000004</v>
      </c>
      <c r="P53" s="53">
        <f t="shared" si="40"/>
        <v>3.9960000000000004</v>
      </c>
      <c r="Q53" s="53">
        <f t="shared" si="41"/>
        <v>3.9960000000000004</v>
      </c>
      <c r="R53" s="53">
        <v>0</v>
      </c>
      <c r="S53" s="53">
        <f t="shared" si="42"/>
        <v>0</v>
      </c>
      <c r="T53" s="53">
        <f t="shared" si="43"/>
        <v>0</v>
      </c>
      <c r="U53" s="53">
        <f t="shared" si="44"/>
        <v>0</v>
      </c>
      <c r="V53" s="53">
        <v>899</v>
      </c>
      <c r="W53" s="53">
        <f t="shared" si="45"/>
        <v>35.96</v>
      </c>
      <c r="X53" s="53">
        <f t="shared" si="46"/>
        <v>35.96</v>
      </c>
      <c r="Y53" s="110">
        <f t="shared" si="47"/>
        <v>35.96</v>
      </c>
    </row>
    <row r="54" spans="2:25" ht="15.75" x14ac:dyDescent="0.25">
      <c r="B54" s="62"/>
      <c r="C54" s="61"/>
      <c r="D54" s="63"/>
      <c r="E54" s="63"/>
      <c r="F54" s="8" t="s">
        <v>26</v>
      </c>
      <c r="G54" s="20">
        <v>10</v>
      </c>
      <c r="H54" s="20">
        <v>10</v>
      </c>
      <c r="I54" s="20">
        <v>10</v>
      </c>
      <c r="J54" s="53">
        <v>11.1</v>
      </c>
      <c r="K54" s="53">
        <f t="shared" si="36"/>
        <v>1.1100000000000001</v>
      </c>
      <c r="L54" s="53">
        <f t="shared" si="37"/>
        <v>1.1100000000000001</v>
      </c>
      <c r="M54" s="53">
        <f t="shared" si="38"/>
        <v>1.1100000000000001</v>
      </c>
      <c r="N54" s="53">
        <v>1.5</v>
      </c>
      <c r="O54" s="53">
        <f t="shared" si="39"/>
        <v>0.15</v>
      </c>
      <c r="P54" s="53">
        <f t="shared" si="40"/>
        <v>0.15</v>
      </c>
      <c r="Q54" s="53">
        <f t="shared" si="41"/>
        <v>0.15</v>
      </c>
      <c r="R54" s="53">
        <v>67.8</v>
      </c>
      <c r="S54" s="53">
        <f t="shared" si="42"/>
        <v>6.78</v>
      </c>
      <c r="T54" s="53">
        <f t="shared" si="43"/>
        <v>6.78</v>
      </c>
      <c r="U54" s="53">
        <f t="shared" si="44"/>
        <v>6.78</v>
      </c>
      <c r="V54" s="53">
        <v>329</v>
      </c>
      <c r="W54" s="53">
        <f t="shared" si="45"/>
        <v>32.9</v>
      </c>
      <c r="X54" s="53">
        <f t="shared" si="46"/>
        <v>32.9</v>
      </c>
      <c r="Y54" s="110">
        <f t="shared" si="47"/>
        <v>32.9</v>
      </c>
    </row>
    <row r="55" spans="2:25" ht="15.75" x14ac:dyDescent="0.25">
      <c r="B55" s="62"/>
      <c r="C55" s="61"/>
      <c r="D55" s="63"/>
      <c r="E55" s="63"/>
      <c r="F55" s="8" t="s">
        <v>94</v>
      </c>
      <c r="G55" s="20">
        <v>20</v>
      </c>
      <c r="H55" s="20">
        <v>20</v>
      </c>
      <c r="I55" s="20">
        <v>20</v>
      </c>
      <c r="J55" s="53">
        <v>3.6</v>
      </c>
      <c r="K55" s="53">
        <f t="shared" si="36"/>
        <v>0.72</v>
      </c>
      <c r="L55" s="53">
        <f t="shared" si="37"/>
        <v>0.72</v>
      </c>
      <c r="M55" s="53">
        <f t="shared" si="38"/>
        <v>0.72</v>
      </c>
      <c r="N55" s="53">
        <v>0</v>
      </c>
      <c r="O55" s="53">
        <f t="shared" si="39"/>
        <v>0</v>
      </c>
      <c r="P55" s="53">
        <f t="shared" si="40"/>
        <v>0</v>
      </c>
      <c r="Q55" s="53">
        <f t="shared" si="41"/>
        <v>0</v>
      </c>
      <c r="R55" s="53">
        <v>11.8</v>
      </c>
      <c r="S55" s="53">
        <f t="shared" si="42"/>
        <v>2.36</v>
      </c>
      <c r="T55" s="53">
        <f t="shared" si="43"/>
        <v>2.36</v>
      </c>
      <c r="U55" s="53">
        <f t="shared" si="44"/>
        <v>2.36</v>
      </c>
      <c r="V55" s="53">
        <v>63</v>
      </c>
      <c r="W55" s="53">
        <f t="shared" si="45"/>
        <v>12.6</v>
      </c>
      <c r="X55" s="53">
        <f t="shared" si="46"/>
        <v>12.6</v>
      </c>
      <c r="Y55" s="110">
        <f t="shared" si="47"/>
        <v>12.6</v>
      </c>
    </row>
    <row r="56" spans="2:25" ht="15.75" x14ac:dyDescent="0.25">
      <c r="B56" s="62"/>
      <c r="C56" s="61"/>
      <c r="D56" s="63"/>
      <c r="E56" s="63"/>
      <c r="F56" s="8" t="s">
        <v>22</v>
      </c>
      <c r="G56" s="20">
        <v>16</v>
      </c>
      <c r="H56" s="20">
        <v>16</v>
      </c>
      <c r="I56" s="20">
        <v>16</v>
      </c>
      <c r="J56" s="53">
        <v>1.3</v>
      </c>
      <c r="K56" s="53">
        <f t="shared" si="36"/>
        <v>0.20800000000000002</v>
      </c>
      <c r="L56" s="53">
        <f t="shared" si="37"/>
        <v>0.20800000000000002</v>
      </c>
      <c r="M56" s="53">
        <f t="shared" si="38"/>
        <v>0.20800000000000002</v>
      </c>
      <c r="N56" s="53">
        <v>0.1</v>
      </c>
      <c r="O56" s="53">
        <f t="shared" si="39"/>
        <v>1.6E-2</v>
      </c>
      <c r="P56" s="53">
        <f t="shared" si="40"/>
        <v>1.6E-2</v>
      </c>
      <c r="Q56" s="53">
        <f t="shared" si="41"/>
        <v>1.6E-2</v>
      </c>
      <c r="R56" s="53">
        <v>7</v>
      </c>
      <c r="S56" s="53">
        <f t="shared" si="42"/>
        <v>1.1200000000000001</v>
      </c>
      <c r="T56" s="53">
        <f t="shared" si="43"/>
        <v>1.1200000000000001</v>
      </c>
      <c r="U56" s="53">
        <f t="shared" si="44"/>
        <v>1.1200000000000001</v>
      </c>
      <c r="V56" s="53">
        <v>33</v>
      </c>
      <c r="W56" s="53">
        <f t="shared" si="45"/>
        <v>5.28</v>
      </c>
      <c r="X56" s="53">
        <f t="shared" si="46"/>
        <v>5.28</v>
      </c>
      <c r="Y56" s="110">
        <f t="shared" si="47"/>
        <v>5.28</v>
      </c>
    </row>
    <row r="57" spans="2:25" ht="15.75" x14ac:dyDescent="0.25">
      <c r="B57" s="62"/>
      <c r="C57" s="61"/>
      <c r="D57" s="63"/>
      <c r="E57" s="63"/>
      <c r="F57" s="8" t="s">
        <v>23</v>
      </c>
      <c r="G57" s="20">
        <v>4</v>
      </c>
      <c r="H57" s="20">
        <v>4</v>
      </c>
      <c r="I57" s="20">
        <v>4</v>
      </c>
      <c r="J57" s="53">
        <v>1.7</v>
      </c>
      <c r="K57" s="53">
        <f t="shared" si="36"/>
        <v>6.8000000000000005E-2</v>
      </c>
      <c r="L57" s="53">
        <f t="shared" si="37"/>
        <v>6.8000000000000005E-2</v>
      </c>
      <c r="M57" s="53">
        <f t="shared" si="38"/>
        <v>6.8000000000000005E-2</v>
      </c>
      <c r="N57" s="53">
        <v>0</v>
      </c>
      <c r="O57" s="53">
        <f t="shared" si="39"/>
        <v>0</v>
      </c>
      <c r="P57" s="53">
        <f t="shared" si="40"/>
        <v>0</v>
      </c>
      <c r="Q57" s="53">
        <f t="shared" si="41"/>
        <v>0</v>
      </c>
      <c r="R57" s="53">
        <v>9.5</v>
      </c>
      <c r="S57" s="53">
        <f t="shared" si="42"/>
        <v>0.38</v>
      </c>
      <c r="T57" s="53">
        <f t="shared" si="43"/>
        <v>0.38</v>
      </c>
      <c r="U57" s="53">
        <f t="shared" si="44"/>
        <v>0.38</v>
      </c>
      <c r="V57" s="53">
        <v>43</v>
      </c>
      <c r="W57" s="53">
        <f t="shared" si="45"/>
        <v>1.72</v>
      </c>
      <c r="X57" s="53">
        <f t="shared" si="46"/>
        <v>1.72</v>
      </c>
      <c r="Y57" s="110">
        <f t="shared" si="47"/>
        <v>1.72</v>
      </c>
    </row>
    <row r="58" spans="2:25" ht="15.75" x14ac:dyDescent="0.25">
      <c r="B58" s="62"/>
      <c r="C58" s="61"/>
      <c r="D58" s="63"/>
      <c r="E58" s="63"/>
      <c r="F58" s="8" t="s">
        <v>35</v>
      </c>
      <c r="G58" s="20">
        <v>3</v>
      </c>
      <c r="H58" s="20">
        <v>3</v>
      </c>
      <c r="I58" s="20">
        <v>3</v>
      </c>
      <c r="J58" s="53">
        <v>0</v>
      </c>
      <c r="K58" s="53">
        <f t="shared" si="36"/>
        <v>0</v>
      </c>
      <c r="L58" s="53">
        <f t="shared" si="37"/>
        <v>0</v>
      </c>
      <c r="M58" s="53">
        <f t="shared" si="38"/>
        <v>0</v>
      </c>
      <c r="N58" s="53">
        <v>0</v>
      </c>
      <c r="O58" s="53">
        <f t="shared" si="39"/>
        <v>0</v>
      </c>
      <c r="P58" s="53">
        <f t="shared" si="40"/>
        <v>0</v>
      </c>
      <c r="Q58" s="53">
        <f t="shared" si="41"/>
        <v>0</v>
      </c>
      <c r="R58" s="53">
        <v>99.8</v>
      </c>
      <c r="S58" s="53">
        <f t="shared" si="42"/>
        <v>2.9939999999999998</v>
      </c>
      <c r="T58" s="53">
        <f t="shared" si="43"/>
        <v>2.9939999999999998</v>
      </c>
      <c r="U58" s="53">
        <f t="shared" si="44"/>
        <v>2.9939999999999998</v>
      </c>
      <c r="V58" s="53">
        <v>374</v>
      </c>
      <c r="W58" s="53">
        <f t="shared" si="45"/>
        <v>11.22</v>
      </c>
      <c r="X58" s="53">
        <f t="shared" si="46"/>
        <v>11.22</v>
      </c>
      <c r="Y58" s="110">
        <f t="shared" si="47"/>
        <v>11.22</v>
      </c>
    </row>
    <row r="59" spans="2:25" ht="15.75" x14ac:dyDescent="0.25">
      <c r="B59" s="62"/>
      <c r="C59" s="61"/>
      <c r="D59" s="63"/>
      <c r="E59" s="63"/>
      <c r="F59" s="8" t="s">
        <v>27</v>
      </c>
      <c r="G59" s="20">
        <v>1</v>
      </c>
      <c r="H59" s="20">
        <v>1</v>
      </c>
      <c r="I59" s="20">
        <v>1</v>
      </c>
      <c r="J59" s="53">
        <v>0</v>
      </c>
      <c r="K59" s="53">
        <f t="shared" si="36"/>
        <v>0</v>
      </c>
      <c r="L59" s="53">
        <f t="shared" si="37"/>
        <v>0</v>
      </c>
      <c r="M59" s="53">
        <f t="shared" si="38"/>
        <v>0</v>
      </c>
      <c r="N59" s="53">
        <v>0</v>
      </c>
      <c r="O59" s="53">
        <f t="shared" si="39"/>
        <v>0</v>
      </c>
      <c r="P59" s="53">
        <f t="shared" si="40"/>
        <v>0</v>
      </c>
      <c r="Q59" s="53">
        <f t="shared" si="41"/>
        <v>0</v>
      </c>
      <c r="R59" s="53">
        <v>0</v>
      </c>
      <c r="S59" s="53">
        <f t="shared" si="42"/>
        <v>0</v>
      </c>
      <c r="T59" s="53">
        <f t="shared" si="43"/>
        <v>0</v>
      </c>
      <c r="U59" s="53">
        <f t="shared" si="44"/>
        <v>0</v>
      </c>
      <c r="V59" s="53">
        <v>0</v>
      </c>
      <c r="W59" s="53">
        <f t="shared" si="45"/>
        <v>0</v>
      </c>
      <c r="X59" s="53">
        <f t="shared" si="46"/>
        <v>0</v>
      </c>
      <c r="Y59" s="110">
        <f t="shared" si="47"/>
        <v>0</v>
      </c>
    </row>
    <row r="60" spans="2:25" ht="15.75" x14ac:dyDescent="0.25">
      <c r="B60" s="62" t="s">
        <v>80</v>
      </c>
      <c r="C60" s="61">
        <v>100</v>
      </c>
      <c r="D60" s="61">
        <v>130</v>
      </c>
      <c r="E60" s="61">
        <v>150</v>
      </c>
      <c r="F60" s="37" t="s">
        <v>81</v>
      </c>
      <c r="G60" s="20">
        <v>35</v>
      </c>
      <c r="H60" s="20">
        <v>46</v>
      </c>
      <c r="I60" s="20">
        <v>53</v>
      </c>
      <c r="J60" s="53">
        <v>10.4</v>
      </c>
      <c r="K60" s="53">
        <f t="shared" si="36"/>
        <v>3.64</v>
      </c>
      <c r="L60" s="53">
        <f t="shared" si="37"/>
        <v>4.7840000000000007</v>
      </c>
      <c r="M60" s="53">
        <f t="shared" si="38"/>
        <v>5.5120000000000005</v>
      </c>
      <c r="N60" s="53">
        <v>0.9</v>
      </c>
      <c r="O60" s="53">
        <f t="shared" si="39"/>
        <v>0.315</v>
      </c>
      <c r="P60" s="53">
        <f t="shared" si="40"/>
        <v>0.41399999999999998</v>
      </c>
      <c r="Q60" s="53">
        <f t="shared" si="41"/>
        <v>0.47700000000000004</v>
      </c>
      <c r="R60" s="53">
        <v>75.2</v>
      </c>
      <c r="S60" s="53">
        <f t="shared" si="42"/>
        <v>26.32</v>
      </c>
      <c r="T60" s="53">
        <f t="shared" si="43"/>
        <v>34.592000000000006</v>
      </c>
      <c r="U60" s="53">
        <f t="shared" si="44"/>
        <v>39.856000000000002</v>
      </c>
      <c r="V60" s="53">
        <v>332</v>
      </c>
      <c r="W60" s="53">
        <f t="shared" si="45"/>
        <v>116.2</v>
      </c>
      <c r="X60" s="53">
        <f t="shared" si="46"/>
        <v>152.72</v>
      </c>
      <c r="Y60" s="110">
        <f t="shared" si="47"/>
        <v>175.96</v>
      </c>
    </row>
    <row r="61" spans="2:25" ht="15.75" x14ac:dyDescent="0.25">
      <c r="B61" s="62"/>
      <c r="C61" s="61"/>
      <c r="D61" s="61"/>
      <c r="E61" s="61"/>
      <c r="F61" s="8" t="s">
        <v>82</v>
      </c>
      <c r="G61" s="52">
        <v>5</v>
      </c>
      <c r="H61" s="20">
        <v>5</v>
      </c>
      <c r="I61" s="20">
        <v>5</v>
      </c>
      <c r="J61" s="53">
        <v>1.3</v>
      </c>
      <c r="K61" s="53">
        <f t="shared" si="36"/>
        <v>6.5000000000000002E-2</v>
      </c>
      <c r="L61" s="53">
        <f t="shared" si="37"/>
        <v>6.5000000000000002E-2</v>
      </c>
      <c r="M61" s="53">
        <f t="shared" si="38"/>
        <v>6.5000000000000002E-2</v>
      </c>
      <c r="N61" s="53">
        <v>72.5</v>
      </c>
      <c r="O61" s="53">
        <f t="shared" si="39"/>
        <v>3.625</v>
      </c>
      <c r="P61" s="53">
        <f t="shared" si="40"/>
        <v>3.625</v>
      </c>
      <c r="Q61" s="53">
        <f t="shared" si="41"/>
        <v>3.625</v>
      </c>
      <c r="R61" s="53">
        <v>0.9</v>
      </c>
      <c r="S61" s="53">
        <f t="shared" si="42"/>
        <v>4.4999999999999998E-2</v>
      </c>
      <c r="T61" s="53">
        <f t="shared" si="43"/>
        <v>4.4999999999999998E-2</v>
      </c>
      <c r="U61" s="53">
        <f t="shared" si="44"/>
        <v>4.4999999999999998E-2</v>
      </c>
      <c r="V61" s="53">
        <v>661</v>
      </c>
      <c r="W61" s="53">
        <f t="shared" si="45"/>
        <v>33.049999999999997</v>
      </c>
      <c r="X61" s="53">
        <f t="shared" si="46"/>
        <v>33.049999999999997</v>
      </c>
      <c r="Y61" s="110">
        <f t="shared" si="47"/>
        <v>33.049999999999997</v>
      </c>
    </row>
    <row r="62" spans="2:25" ht="15.75" x14ac:dyDescent="0.25">
      <c r="B62" s="62"/>
      <c r="C62" s="61"/>
      <c r="D62" s="61"/>
      <c r="E62" s="61"/>
      <c r="F62" s="8" t="s">
        <v>27</v>
      </c>
      <c r="G62" s="52">
        <v>1</v>
      </c>
      <c r="H62" s="20">
        <v>1</v>
      </c>
      <c r="I62" s="20">
        <v>1</v>
      </c>
      <c r="J62" s="53">
        <v>0</v>
      </c>
      <c r="K62" s="53">
        <f t="shared" si="36"/>
        <v>0</v>
      </c>
      <c r="L62" s="53">
        <f t="shared" si="37"/>
        <v>0</v>
      </c>
      <c r="M62" s="53">
        <f t="shared" si="38"/>
        <v>0</v>
      </c>
      <c r="N62" s="53">
        <v>0</v>
      </c>
      <c r="O62" s="53">
        <f t="shared" si="39"/>
        <v>0</v>
      </c>
      <c r="P62" s="53">
        <f t="shared" si="40"/>
        <v>0</v>
      </c>
      <c r="Q62" s="53">
        <f t="shared" si="41"/>
        <v>0</v>
      </c>
      <c r="R62" s="53">
        <v>0</v>
      </c>
      <c r="S62" s="53">
        <f t="shared" si="42"/>
        <v>0</v>
      </c>
      <c r="T62" s="53">
        <f t="shared" si="43"/>
        <v>0</v>
      </c>
      <c r="U62" s="53">
        <f t="shared" si="44"/>
        <v>0</v>
      </c>
      <c r="V62" s="53">
        <v>0</v>
      </c>
      <c r="W62" s="53">
        <f t="shared" si="45"/>
        <v>0</v>
      </c>
      <c r="X62" s="53">
        <f t="shared" si="46"/>
        <v>0</v>
      </c>
      <c r="Y62" s="110">
        <f t="shared" si="47"/>
        <v>0</v>
      </c>
    </row>
    <row r="63" spans="2:25" ht="15.75" x14ac:dyDescent="0.25">
      <c r="B63" s="54" t="s">
        <v>95</v>
      </c>
      <c r="C63" s="52">
        <v>20</v>
      </c>
      <c r="D63" s="52">
        <v>20</v>
      </c>
      <c r="E63" s="52">
        <v>20</v>
      </c>
      <c r="F63" s="8" t="s">
        <v>84</v>
      </c>
      <c r="G63" s="20">
        <v>20</v>
      </c>
      <c r="H63" s="20">
        <v>20</v>
      </c>
      <c r="I63" s="20">
        <v>20</v>
      </c>
      <c r="J63" s="53">
        <v>23.5</v>
      </c>
      <c r="K63" s="53">
        <f t="shared" si="36"/>
        <v>4.7</v>
      </c>
      <c r="L63" s="53">
        <f t="shared" si="37"/>
        <v>4.7</v>
      </c>
      <c r="M63" s="53">
        <f t="shared" si="38"/>
        <v>4.7</v>
      </c>
      <c r="N63" s="53">
        <v>30.9</v>
      </c>
      <c r="O63" s="53">
        <f t="shared" si="39"/>
        <v>6.18</v>
      </c>
      <c r="P63" s="53">
        <f t="shared" si="40"/>
        <v>6.18</v>
      </c>
      <c r="Q63" s="53">
        <f t="shared" si="41"/>
        <v>6.18</v>
      </c>
      <c r="R63" s="53">
        <v>0</v>
      </c>
      <c r="S63" s="53">
        <f t="shared" si="42"/>
        <v>0</v>
      </c>
      <c r="T63" s="53">
        <f t="shared" si="43"/>
        <v>0</v>
      </c>
      <c r="U63" s="53">
        <f t="shared" si="44"/>
        <v>0</v>
      </c>
      <c r="V63" s="53">
        <v>380</v>
      </c>
      <c r="W63" s="53">
        <f t="shared" si="45"/>
        <v>76</v>
      </c>
      <c r="X63" s="53">
        <f t="shared" si="46"/>
        <v>76</v>
      </c>
      <c r="Y63" s="110">
        <f t="shared" si="47"/>
        <v>76</v>
      </c>
    </row>
    <row r="64" spans="2:25" ht="15.75" x14ac:dyDescent="0.25">
      <c r="B64" s="62" t="s">
        <v>85</v>
      </c>
      <c r="C64" s="61">
        <v>200</v>
      </c>
      <c r="D64" s="61">
        <v>200</v>
      </c>
      <c r="E64" s="61">
        <v>200</v>
      </c>
      <c r="F64" s="8" t="s">
        <v>96</v>
      </c>
      <c r="G64" s="35">
        <v>20</v>
      </c>
      <c r="H64" s="38">
        <v>20</v>
      </c>
      <c r="I64" s="38">
        <v>20</v>
      </c>
      <c r="J64" s="53">
        <v>2.2999999999999998</v>
      </c>
      <c r="K64" s="53">
        <f t="shared" si="36"/>
        <v>0.46</v>
      </c>
      <c r="L64" s="53">
        <f t="shared" si="37"/>
        <v>0.46</v>
      </c>
      <c r="M64" s="53">
        <f t="shared" si="38"/>
        <v>0.46</v>
      </c>
      <c r="N64" s="53">
        <v>0</v>
      </c>
      <c r="O64" s="53">
        <f t="shared" si="39"/>
        <v>0</v>
      </c>
      <c r="P64" s="53">
        <f t="shared" si="40"/>
        <v>0</v>
      </c>
      <c r="Q64" s="53">
        <f t="shared" si="41"/>
        <v>0</v>
      </c>
      <c r="R64" s="53">
        <v>59</v>
      </c>
      <c r="S64" s="53">
        <f t="shared" si="42"/>
        <v>11.8</v>
      </c>
      <c r="T64" s="53">
        <f t="shared" si="43"/>
        <v>11.8</v>
      </c>
      <c r="U64" s="53">
        <f t="shared" si="44"/>
        <v>11.8</v>
      </c>
      <c r="V64" s="53">
        <v>245</v>
      </c>
      <c r="W64" s="53">
        <f t="shared" si="45"/>
        <v>49</v>
      </c>
      <c r="X64" s="53">
        <f t="shared" si="46"/>
        <v>49</v>
      </c>
      <c r="Y64" s="110">
        <f t="shared" si="47"/>
        <v>49</v>
      </c>
    </row>
    <row r="65" spans="2:25" ht="15.75" x14ac:dyDescent="0.25">
      <c r="B65" s="62"/>
      <c r="C65" s="61"/>
      <c r="D65" s="61"/>
      <c r="E65" s="61"/>
      <c r="F65" s="34" t="s">
        <v>35</v>
      </c>
      <c r="G65" s="52">
        <v>20</v>
      </c>
      <c r="H65" s="20">
        <v>20</v>
      </c>
      <c r="I65" s="20">
        <v>20</v>
      </c>
      <c r="J65" s="53">
        <v>0</v>
      </c>
      <c r="K65" s="53">
        <f t="shared" si="36"/>
        <v>0</v>
      </c>
      <c r="L65" s="53">
        <f t="shared" si="37"/>
        <v>0</v>
      </c>
      <c r="M65" s="53">
        <f t="shared" si="38"/>
        <v>0</v>
      </c>
      <c r="N65" s="53">
        <v>0</v>
      </c>
      <c r="O65" s="53">
        <f t="shared" si="39"/>
        <v>0</v>
      </c>
      <c r="P65" s="53">
        <f t="shared" si="40"/>
        <v>0</v>
      </c>
      <c r="Q65" s="53">
        <f t="shared" si="41"/>
        <v>0</v>
      </c>
      <c r="R65" s="53">
        <v>99.8</v>
      </c>
      <c r="S65" s="53">
        <f t="shared" si="42"/>
        <v>19.96</v>
      </c>
      <c r="T65" s="53">
        <f t="shared" si="43"/>
        <v>19.96</v>
      </c>
      <c r="U65" s="53">
        <f t="shared" si="44"/>
        <v>19.96</v>
      </c>
      <c r="V65" s="53">
        <v>374</v>
      </c>
      <c r="W65" s="53">
        <f t="shared" si="45"/>
        <v>74.8</v>
      </c>
      <c r="X65" s="53">
        <f t="shared" si="46"/>
        <v>74.8</v>
      </c>
      <c r="Y65" s="110">
        <f t="shared" si="47"/>
        <v>74.8</v>
      </c>
    </row>
    <row r="66" spans="2:25" ht="15.75" x14ac:dyDescent="0.25">
      <c r="B66" s="62"/>
      <c r="C66" s="61"/>
      <c r="D66" s="61"/>
      <c r="E66" s="61"/>
      <c r="F66" s="8" t="s">
        <v>65</v>
      </c>
      <c r="G66" s="52">
        <v>1</v>
      </c>
      <c r="H66" s="20">
        <v>1</v>
      </c>
      <c r="I66" s="20">
        <v>1</v>
      </c>
      <c r="J66" s="53">
        <v>0.5</v>
      </c>
      <c r="K66" s="53">
        <f t="shared" si="36"/>
        <v>5.0000000000000001E-3</v>
      </c>
      <c r="L66" s="53">
        <f t="shared" si="37"/>
        <v>5.0000000000000001E-3</v>
      </c>
      <c r="M66" s="53">
        <f t="shared" si="38"/>
        <v>5.0000000000000001E-3</v>
      </c>
      <c r="N66" s="53">
        <v>0.3</v>
      </c>
      <c r="O66" s="53">
        <f t="shared" si="39"/>
        <v>3.0000000000000001E-3</v>
      </c>
      <c r="P66" s="53">
        <f t="shared" si="40"/>
        <v>3.0000000000000001E-3</v>
      </c>
      <c r="Q66" s="53">
        <f t="shared" si="41"/>
        <v>3.0000000000000001E-3</v>
      </c>
      <c r="R66" s="53">
        <v>6.5</v>
      </c>
      <c r="S66" s="53">
        <f t="shared" si="42"/>
        <v>6.5000000000000002E-2</v>
      </c>
      <c r="T66" s="53">
        <f t="shared" si="43"/>
        <v>6.5000000000000002E-2</v>
      </c>
      <c r="U66" s="53">
        <f t="shared" si="44"/>
        <v>6.5000000000000002E-2</v>
      </c>
      <c r="V66" s="53">
        <v>22</v>
      </c>
      <c r="W66" s="53">
        <f t="shared" si="45"/>
        <v>0.22</v>
      </c>
      <c r="X66" s="53">
        <f t="shared" si="46"/>
        <v>0.22</v>
      </c>
      <c r="Y66" s="110">
        <f t="shared" si="47"/>
        <v>0.22</v>
      </c>
    </row>
    <row r="67" spans="2:25" ht="31.5" x14ac:dyDescent="0.25">
      <c r="B67" s="107" t="s">
        <v>37</v>
      </c>
      <c r="C67" s="52">
        <v>20</v>
      </c>
      <c r="D67" s="52">
        <v>35</v>
      </c>
      <c r="E67" s="52">
        <v>40</v>
      </c>
      <c r="F67" s="11" t="s">
        <v>37</v>
      </c>
      <c r="G67" s="20">
        <v>20</v>
      </c>
      <c r="H67" s="20">
        <v>35</v>
      </c>
      <c r="I67" s="20">
        <v>40</v>
      </c>
      <c r="J67" s="53">
        <v>6.5</v>
      </c>
      <c r="K67" s="53">
        <f t="shared" si="36"/>
        <v>1.3</v>
      </c>
      <c r="L67" s="53">
        <f t="shared" si="37"/>
        <v>2.2749999999999999</v>
      </c>
      <c r="M67" s="53">
        <f t="shared" si="38"/>
        <v>2.6</v>
      </c>
      <c r="N67" s="53">
        <v>1</v>
      </c>
      <c r="O67" s="53">
        <f t="shared" si="39"/>
        <v>0.2</v>
      </c>
      <c r="P67" s="53">
        <f t="shared" si="40"/>
        <v>0.35</v>
      </c>
      <c r="Q67" s="53">
        <f t="shared" si="41"/>
        <v>0.4</v>
      </c>
      <c r="R67" s="53">
        <v>40.1</v>
      </c>
      <c r="S67" s="53">
        <f t="shared" si="42"/>
        <v>8.02</v>
      </c>
      <c r="T67" s="53">
        <f t="shared" si="43"/>
        <v>14.035</v>
      </c>
      <c r="U67" s="53">
        <f t="shared" si="44"/>
        <v>16.04</v>
      </c>
      <c r="V67" s="53">
        <v>190</v>
      </c>
      <c r="W67" s="53">
        <f t="shared" si="45"/>
        <v>38</v>
      </c>
      <c r="X67" s="53">
        <f t="shared" si="46"/>
        <v>66.5</v>
      </c>
      <c r="Y67" s="110">
        <f t="shared" si="47"/>
        <v>76</v>
      </c>
    </row>
    <row r="68" spans="2:25" ht="15.75" x14ac:dyDescent="0.25">
      <c r="B68" s="157"/>
      <c r="C68" s="158"/>
      <c r="D68" s="158"/>
      <c r="E68" s="158"/>
      <c r="F68" s="158"/>
      <c r="G68" s="158"/>
      <c r="H68" s="158"/>
      <c r="I68" s="158"/>
      <c r="J68" s="158"/>
      <c r="K68" s="162">
        <f>SUM(K46:K67)</f>
        <v>39.501999999999995</v>
      </c>
      <c r="L68" s="162">
        <f t="shared" ref="L68:Y68" si="48">SUM(L46:L67)</f>
        <v>55.068999999999996</v>
      </c>
      <c r="M68" s="162">
        <f t="shared" si="48"/>
        <v>69.499999999999972</v>
      </c>
      <c r="N68" s="162"/>
      <c r="O68" s="162">
        <f t="shared" si="48"/>
        <v>29.768999999999998</v>
      </c>
      <c r="P68" s="162">
        <f t="shared" si="48"/>
        <v>37.652999999999999</v>
      </c>
      <c r="Q68" s="162">
        <f t="shared" si="48"/>
        <v>61.378999999999998</v>
      </c>
      <c r="R68" s="162"/>
      <c r="S68" s="162">
        <f t="shared" si="48"/>
        <v>93.082999999999984</v>
      </c>
      <c r="T68" s="162">
        <f t="shared" si="48"/>
        <v>114.256</v>
      </c>
      <c r="U68" s="162">
        <f t="shared" si="48"/>
        <v>127.63799999999998</v>
      </c>
      <c r="V68" s="162"/>
      <c r="W68" s="162">
        <f t="shared" si="48"/>
        <v>669.58</v>
      </c>
      <c r="X68" s="162">
        <f t="shared" si="48"/>
        <v>826.23</v>
      </c>
      <c r="Y68" s="163">
        <f t="shared" si="48"/>
        <v>1091.21</v>
      </c>
    </row>
    <row r="69" spans="2:25" ht="15.75" x14ac:dyDescent="0.25">
      <c r="B69" s="165" t="s">
        <v>168</v>
      </c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6"/>
    </row>
    <row r="70" spans="2:25" ht="15.75" x14ac:dyDescent="0.25">
      <c r="B70" s="112" t="s">
        <v>97</v>
      </c>
      <c r="C70" s="61">
        <v>60</v>
      </c>
      <c r="D70" s="61">
        <v>100</v>
      </c>
      <c r="E70" s="61">
        <v>100</v>
      </c>
      <c r="F70" s="8" t="s">
        <v>22</v>
      </c>
      <c r="G70" s="52">
        <v>52</v>
      </c>
      <c r="H70" s="52">
        <v>86</v>
      </c>
      <c r="I70" s="52">
        <v>86</v>
      </c>
      <c r="J70" s="53">
        <v>1.3</v>
      </c>
      <c r="K70" s="53">
        <f t="shared" ref="K70:K84" si="49">G70*J70/100</f>
        <v>0.67600000000000005</v>
      </c>
      <c r="L70" s="53">
        <f t="shared" ref="L70:L84" si="50">H70*J70/100</f>
        <v>1.1179999999999999</v>
      </c>
      <c r="M70" s="53">
        <f t="shared" ref="M70:M84" si="51">I70*J70/100</f>
        <v>1.1179999999999999</v>
      </c>
      <c r="N70" s="53">
        <v>0.1</v>
      </c>
      <c r="O70" s="53">
        <f t="shared" ref="O70:O84" si="52">G70*N70/100</f>
        <v>5.2000000000000005E-2</v>
      </c>
      <c r="P70" s="53">
        <f t="shared" ref="P70:P84" si="53">H70*N70/100</f>
        <v>8.5999999999999993E-2</v>
      </c>
      <c r="Q70" s="53">
        <f t="shared" ref="Q70:Q84" si="54">I70*N70/100</f>
        <v>8.5999999999999993E-2</v>
      </c>
      <c r="R70" s="53">
        <v>7</v>
      </c>
      <c r="S70" s="53">
        <f t="shared" ref="S70:S84" si="55">G70*R70/100</f>
        <v>3.64</v>
      </c>
      <c r="T70" s="53">
        <f t="shared" ref="T70:T84" si="56">H70*R70/100</f>
        <v>6.02</v>
      </c>
      <c r="U70" s="53">
        <f t="shared" ref="U70:U84" si="57">I70*R70/100</f>
        <v>6.02</v>
      </c>
      <c r="V70" s="53">
        <v>33</v>
      </c>
      <c r="W70" s="53">
        <f t="shared" ref="W70:W84" si="58">G70*V70/100</f>
        <v>17.16</v>
      </c>
      <c r="X70" s="53">
        <f t="shared" ref="X70:X84" si="59">H70*V70/100</f>
        <v>28.38</v>
      </c>
      <c r="Y70" s="110">
        <f t="shared" ref="Y70:Y87" si="60">I70*V70/100</f>
        <v>28.38</v>
      </c>
    </row>
    <row r="71" spans="2:25" ht="15.75" x14ac:dyDescent="0.25">
      <c r="B71" s="112"/>
      <c r="C71" s="61"/>
      <c r="D71" s="61"/>
      <c r="E71" s="61"/>
      <c r="F71" s="8" t="s">
        <v>84</v>
      </c>
      <c r="G71" s="52">
        <v>3</v>
      </c>
      <c r="H71" s="52">
        <v>4</v>
      </c>
      <c r="I71" s="52">
        <v>4</v>
      </c>
      <c r="J71" s="53">
        <v>23.5</v>
      </c>
      <c r="K71" s="53">
        <f t="shared" si="49"/>
        <v>0.70499999999999996</v>
      </c>
      <c r="L71" s="53">
        <f t="shared" si="50"/>
        <v>0.94</v>
      </c>
      <c r="M71" s="53">
        <f t="shared" si="51"/>
        <v>0.94</v>
      </c>
      <c r="N71" s="53">
        <v>30.9</v>
      </c>
      <c r="O71" s="53">
        <f t="shared" si="52"/>
        <v>0.92699999999999994</v>
      </c>
      <c r="P71" s="53">
        <f t="shared" si="53"/>
        <v>1.236</v>
      </c>
      <c r="Q71" s="53">
        <f t="shared" si="54"/>
        <v>1.236</v>
      </c>
      <c r="R71" s="53">
        <v>0</v>
      </c>
      <c r="S71" s="53">
        <f t="shared" si="55"/>
        <v>0</v>
      </c>
      <c r="T71" s="53">
        <f t="shared" si="56"/>
        <v>0</v>
      </c>
      <c r="U71" s="53">
        <f t="shared" si="57"/>
        <v>0</v>
      </c>
      <c r="V71" s="53">
        <v>661</v>
      </c>
      <c r="W71" s="53">
        <f t="shared" si="58"/>
        <v>19.829999999999998</v>
      </c>
      <c r="X71" s="53">
        <f t="shared" si="59"/>
        <v>26.44</v>
      </c>
      <c r="Y71" s="110">
        <f t="shared" si="60"/>
        <v>26.44</v>
      </c>
    </row>
    <row r="72" spans="2:25" ht="15.75" x14ac:dyDescent="0.25">
      <c r="B72" s="112"/>
      <c r="C72" s="61"/>
      <c r="D72" s="61"/>
      <c r="E72" s="61"/>
      <c r="F72" s="8" t="s">
        <v>24</v>
      </c>
      <c r="G72" s="52">
        <v>6</v>
      </c>
      <c r="H72" s="52">
        <v>10</v>
      </c>
      <c r="I72" s="52">
        <v>10</v>
      </c>
      <c r="J72" s="53">
        <v>0</v>
      </c>
      <c r="K72" s="53">
        <f t="shared" si="49"/>
        <v>0</v>
      </c>
      <c r="L72" s="53">
        <f t="shared" si="50"/>
        <v>0</v>
      </c>
      <c r="M72" s="53">
        <f t="shared" si="51"/>
        <v>0</v>
      </c>
      <c r="N72" s="53">
        <v>99.9</v>
      </c>
      <c r="O72" s="53">
        <f t="shared" si="52"/>
        <v>5.9940000000000007</v>
      </c>
      <c r="P72" s="53">
        <f t="shared" si="53"/>
        <v>9.99</v>
      </c>
      <c r="Q72" s="53">
        <f t="shared" si="54"/>
        <v>9.99</v>
      </c>
      <c r="R72" s="53">
        <v>0</v>
      </c>
      <c r="S72" s="53">
        <f t="shared" si="55"/>
        <v>0</v>
      </c>
      <c r="T72" s="53">
        <f t="shared" si="56"/>
        <v>0</v>
      </c>
      <c r="U72" s="53">
        <f t="shared" si="57"/>
        <v>0</v>
      </c>
      <c r="V72" s="53">
        <v>899</v>
      </c>
      <c r="W72" s="53">
        <f t="shared" si="58"/>
        <v>53.94</v>
      </c>
      <c r="X72" s="53">
        <f t="shared" si="59"/>
        <v>89.9</v>
      </c>
      <c r="Y72" s="110">
        <f t="shared" si="60"/>
        <v>89.9</v>
      </c>
    </row>
    <row r="73" spans="2:25" ht="31.5" customHeight="1" x14ac:dyDescent="0.25">
      <c r="B73" s="62" t="s">
        <v>98</v>
      </c>
      <c r="C73" s="61" t="s">
        <v>99</v>
      </c>
      <c r="D73" s="61" t="s">
        <v>100</v>
      </c>
      <c r="E73" s="61" t="s">
        <v>100</v>
      </c>
      <c r="F73" s="5" t="s">
        <v>101</v>
      </c>
      <c r="G73" s="52">
        <v>57</v>
      </c>
      <c r="H73" s="52">
        <v>57</v>
      </c>
      <c r="I73" s="52">
        <v>57</v>
      </c>
      <c r="J73" s="53">
        <v>67.7</v>
      </c>
      <c r="K73" s="53">
        <f t="shared" si="49"/>
        <v>38.588999999999999</v>
      </c>
      <c r="L73" s="53">
        <f t="shared" si="50"/>
        <v>38.588999999999999</v>
      </c>
      <c r="M73" s="53">
        <f t="shared" si="51"/>
        <v>38.588999999999999</v>
      </c>
      <c r="N73" s="53">
        <v>18.899999999999999</v>
      </c>
      <c r="O73" s="53">
        <f t="shared" si="52"/>
        <v>10.773</v>
      </c>
      <c r="P73" s="53">
        <f t="shared" si="53"/>
        <v>10.773</v>
      </c>
      <c r="Q73" s="53">
        <f t="shared" si="54"/>
        <v>10.773</v>
      </c>
      <c r="R73" s="53">
        <v>12.4</v>
      </c>
      <c r="S73" s="53">
        <f t="shared" si="55"/>
        <v>7.0680000000000005</v>
      </c>
      <c r="T73" s="53">
        <f t="shared" si="56"/>
        <v>7.0680000000000005</v>
      </c>
      <c r="U73" s="53">
        <f t="shared" si="57"/>
        <v>7.0680000000000005</v>
      </c>
      <c r="V73" s="53">
        <v>187</v>
      </c>
      <c r="W73" s="53">
        <f t="shared" si="58"/>
        <v>106.59</v>
      </c>
      <c r="X73" s="53">
        <f t="shared" si="59"/>
        <v>106.59</v>
      </c>
      <c r="Y73" s="110">
        <f t="shared" si="60"/>
        <v>106.59</v>
      </c>
    </row>
    <row r="74" spans="2:25" ht="15.75" x14ac:dyDescent="0.25">
      <c r="B74" s="62"/>
      <c r="C74" s="61"/>
      <c r="D74" s="61"/>
      <c r="E74" s="61"/>
      <c r="F74" s="8" t="s">
        <v>23</v>
      </c>
      <c r="G74" s="52">
        <v>5</v>
      </c>
      <c r="H74" s="52">
        <v>5</v>
      </c>
      <c r="I74" s="52">
        <v>5</v>
      </c>
      <c r="J74" s="53">
        <v>1.7</v>
      </c>
      <c r="K74" s="53">
        <f t="shared" si="49"/>
        <v>8.5000000000000006E-2</v>
      </c>
      <c r="L74" s="53">
        <f t="shared" si="50"/>
        <v>8.5000000000000006E-2</v>
      </c>
      <c r="M74" s="53">
        <f t="shared" si="51"/>
        <v>8.5000000000000006E-2</v>
      </c>
      <c r="N74" s="53">
        <v>0</v>
      </c>
      <c r="O74" s="53">
        <f t="shared" si="52"/>
        <v>0</v>
      </c>
      <c r="P74" s="53">
        <f t="shared" si="53"/>
        <v>0</v>
      </c>
      <c r="Q74" s="53">
        <f t="shared" si="54"/>
        <v>0</v>
      </c>
      <c r="R74" s="53">
        <v>9.5</v>
      </c>
      <c r="S74" s="53">
        <f t="shared" si="55"/>
        <v>0.47499999999999998</v>
      </c>
      <c r="T74" s="53">
        <f t="shared" si="56"/>
        <v>0.47499999999999998</v>
      </c>
      <c r="U74" s="53">
        <f t="shared" si="57"/>
        <v>0.47499999999999998</v>
      </c>
      <c r="V74" s="53">
        <v>43</v>
      </c>
      <c r="W74" s="53">
        <f t="shared" si="58"/>
        <v>2.15</v>
      </c>
      <c r="X74" s="53">
        <f t="shared" si="59"/>
        <v>2.15</v>
      </c>
      <c r="Y74" s="110">
        <f t="shared" si="60"/>
        <v>2.15</v>
      </c>
    </row>
    <row r="75" spans="2:25" ht="15.75" x14ac:dyDescent="0.25">
      <c r="B75" s="62"/>
      <c r="C75" s="61"/>
      <c r="D75" s="61"/>
      <c r="E75" s="61"/>
      <c r="F75" s="8" t="s">
        <v>102</v>
      </c>
      <c r="G75" s="52">
        <v>4</v>
      </c>
      <c r="H75" s="52">
        <v>4</v>
      </c>
      <c r="I75" s="52">
        <v>4</v>
      </c>
      <c r="J75" s="53">
        <v>12.7</v>
      </c>
      <c r="K75" s="53">
        <f t="shared" si="49"/>
        <v>0.50800000000000001</v>
      </c>
      <c r="L75" s="53">
        <f t="shared" si="50"/>
        <v>0.50800000000000001</v>
      </c>
      <c r="M75" s="53">
        <f t="shared" si="51"/>
        <v>0.50800000000000001</v>
      </c>
      <c r="N75" s="53">
        <v>11.5</v>
      </c>
      <c r="O75" s="53">
        <f t="shared" si="52"/>
        <v>0.46</v>
      </c>
      <c r="P75" s="53">
        <f t="shared" si="53"/>
        <v>0.46</v>
      </c>
      <c r="Q75" s="53">
        <f t="shared" si="54"/>
        <v>0.46</v>
      </c>
      <c r="R75" s="53">
        <v>0.7</v>
      </c>
      <c r="S75" s="53">
        <f t="shared" si="55"/>
        <v>2.7999999999999997E-2</v>
      </c>
      <c r="T75" s="53">
        <f t="shared" si="56"/>
        <v>2.7999999999999997E-2</v>
      </c>
      <c r="U75" s="53">
        <f t="shared" si="57"/>
        <v>2.7999999999999997E-2</v>
      </c>
      <c r="V75" s="53">
        <v>154</v>
      </c>
      <c r="W75" s="53">
        <f t="shared" si="58"/>
        <v>6.16</v>
      </c>
      <c r="X75" s="53">
        <f t="shared" si="59"/>
        <v>6.16</v>
      </c>
      <c r="Y75" s="110">
        <f t="shared" si="60"/>
        <v>6.16</v>
      </c>
    </row>
    <row r="76" spans="2:25" ht="15.75" x14ac:dyDescent="0.25">
      <c r="B76" s="62"/>
      <c r="C76" s="61"/>
      <c r="D76" s="61"/>
      <c r="E76" s="61"/>
      <c r="F76" s="8" t="s">
        <v>78</v>
      </c>
      <c r="G76" s="36">
        <v>12</v>
      </c>
      <c r="H76" s="36">
        <v>15</v>
      </c>
      <c r="I76" s="36">
        <v>15</v>
      </c>
      <c r="J76" s="53">
        <v>7</v>
      </c>
      <c r="K76" s="53">
        <f t="shared" si="49"/>
        <v>0.84</v>
      </c>
      <c r="L76" s="53">
        <f t="shared" si="50"/>
        <v>1.05</v>
      </c>
      <c r="M76" s="53">
        <f t="shared" si="51"/>
        <v>1.05</v>
      </c>
      <c r="N76" s="53">
        <v>6</v>
      </c>
      <c r="O76" s="53">
        <f t="shared" si="52"/>
        <v>0.72</v>
      </c>
      <c r="P76" s="53">
        <f t="shared" si="53"/>
        <v>0.9</v>
      </c>
      <c r="Q76" s="53">
        <f t="shared" si="54"/>
        <v>0.9</v>
      </c>
      <c r="R76" s="53">
        <v>77.3</v>
      </c>
      <c r="S76" s="53">
        <f t="shared" si="55"/>
        <v>9.2759999999999998</v>
      </c>
      <c r="T76" s="53">
        <f t="shared" si="56"/>
        <v>11.595000000000001</v>
      </c>
      <c r="U76" s="53">
        <f t="shared" si="57"/>
        <v>11.595000000000001</v>
      </c>
      <c r="V76" s="53">
        <v>323</v>
      </c>
      <c r="W76" s="53">
        <f t="shared" si="58"/>
        <v>38.76</v>
      </c>
      <c r="X76" s="53">
        <f t="shared" si="59"/>
        <v>48.45</v>
      </c>
      <c r="Y76" s="110">
        <f t="shared" si="60"/>
        <v>48.45</v>
      </c>
    </row>
    <row r="77" spans="2:25" ht="15.75" x14ac:dyDescent="0.25">
      <c r="B77" s="62"/>
      <c r="C77" s="61"/>
      <c r="D77" s="61"/>
      <c r="E77" s="61"/>
      <c r="F77" s="8" t="s">
        <v>22</v>
      </c>
      <c r="G77" s="36">
        <v>8</v>
      </c>
      <c r="H77" s="36">
        <v>10</v>
      </c>
      <c r="I77" s="36">
        <v>10</v>
      </c>
      <c r="J77" s="53">
        <v>1.3</v>
      </c>
      <c r="K77" s="53">
        <f t="shared" si="49"/>
        <v>0.10400000000000001</v>
      </c>
      <c r="L77" s="53">
        <f t="shared" si="50"/>
        <v>0.13</v>
      </c>
      <c r="M77" s="53">
        <f t="shared" si="51"/>
        <v>0.13</v>
      </c>
      <c r="N77" s="53">
        <v>0.1</v>
      </c>
      <c r="O77" s="53">
        <f t="shared" si="52"/>
        <v>8.0000000000000002E-3</v>
      </c>
      <c r="P77" s="53">
        <f t="shared" si="53"/>
        <v>0.01</v>
      </c>
      <c r="Q77" s="53">
        <f t="shared" si="54"/>
        <v>0.01</v>
      </c>
      <c r="R77" s="53">
        <v>7</v>
      </c>
      <c r="S77" s="53">
        <f t="shared" si="55"/>
        <v>0.56000000000000005</v>
      </c>
      <c r="T77" s="53">
        <f t="shared" si="56"/>
        <v>0.7</v>
      </c>
      <c r="U77" s="53">
        <f t="shared" si="57"/>
        <v>0.7</v>
      </c>
      <c r="V77" s="53">
        <v>33</v>
      </c>
      <c r="W77" s="53">
        <f t="shared" si="58"/>
        <v>2.64</v>
      </c>
      <c r="X77" s="53">
        <f t="shared" si="59"/>
        <v>3.3</v>
      </c>
      <c r="Y77" s="110">
        <f t="shared" si="60"/>
        <v>3.3</v>
      </c>
    </row>
    <row r="78" spans="2:25" ht="15.75" x14ac:dyDescent="0.25">
      <c r="B78" s="62"/>
      <c r="C78" s="61"/>
      <c r="D78" s="61"/>
      <c r="E78" s="61"/>
      <c r="F78" s="8" t="s">
        <v>23</v>
      </c>
      <c r="G78" s="52">
        <v>8</v>
      </c>
      <c r="H78" s="52">
        <v>10</v>
      </c>
      <c r="I78" s="52">
        <v>10</v>
      </c>
      <c r="J78" s="53">
        <v>1.7</v>
      </c>
      <c r="K78" s="53">
        <f t="shared" si="49"/>
        <v>0.13600000000000001</v>
      </c>
      <c r="L78" s="53">
        <f t="shared" si="50"/>
        <v>0.17</v>
      </c>
      <c r="M78" s="53">
        <f t="shared" si="51"/>
        <v>0.17</v>
      </c>
      <c r="N78" s="53">
        <v>0</v>
      </c>
      <c r="O78" s="53">
        <f t="shared" si="52"/>
        <v>0</v>
      </c>
      <c r="P78" s="53">
        <f t="shared" si="53"/>
        <v>0</v>
      </c>
      <c r="Q78" s="53">
        <f t="shared" si="54"/>
        <v>0</v>
      </c>
      <c r="R78" s="53">
        <v>9.5</v>
      </c>
      <c r="S78" s="53">
        <f t="shared" si="55"/>
        <v>0.76</v>
      </c>
      <c r="T78" s="53">
        <f t="shared" si="56"/>
        <v>0.95</v>
      </c>
      <c r="U78" s="53">
        <f t="shared" si="57"/>
        <v>0.95</v>
      </c>
      <c r="V78" s="53">
        <v>43</v>
      </c>
      <c r="W78" s="53">
        <f t="shared" si="58"/>
        <v>3.44</v>
      </c>
      <c r="X78" s="53">
        <f t="shared" si="59"/>
        <v>4.3</v>
      </c>
      <c r="Y78" s="110">
        <f t="shared" si="60"/>
        <v>4.3</v>
      </c>
    </row>
    <row r="79" spans="2:25" ht="15.75" x14ac:dyDescent="0.25">
      <c r="B79" s="62"/>
      <c r="C79" s="61"/>
      <c r="D79" s="61"/>
      <c r="E79" s="61"/>
      <c r="F79" s="8" t="s">
        <v>93</v>
      </c>
      <c r="G79" s="20">
        <v>2</v>
      </c>
      <c r="H79" s="20">
        <v>3</v>
      </c>
      <c r="I79" s="20">
        <v>3</v>
      </c>
      <c r="J79" s="53">
        <v>0</v>
      </c>
      <c r="K79" s="53">
        <f t="shared" si="49"/>
        <v>0</v>
      </c>
      <c r="L79" s="53">
        <f t="shared" si="50"/>
        <v>0</v>
      </c>
      <c r="M79" s="53">
        <f t="shared" si="51"/>
        <v>0</v>
      </c>
      <c r="N79" s="53">
        <v>99.9</v>
      </c>
      <c r="O79" s="53">
        <f t="shared" si="52"/>
        <v>1.9980000000000002</v>
      </c>
      <c r="P79" s="53">
        <f t="shared" si="53"/>
        <v>2.9970000000000003</v>
      </c>
      <c r="Q79" s="53">
        <f t="shared" si="54"/>
        <v>2.9970000000000003</v>
      </c>
      <c r="R79" s="53">
        <v>0</v>
      </c>
      <c r="S79" s="53">
        <f t="shared" si="55"/>
        <v>0</v>
      </c>
      <c r="T79" s="53">
        <f t="shared" si="56"/>
        <v>0</v>
      </c>
      <c r="U79" s="53">
        <f t="shared" si="57"/>
        <v>0</v>
      </c>
      <c r="V79" s="53">
        <v>899</v>
      </c>
      <c r="W79" s="53">
        <f t="shared" si="58"/>
        <v>17.98</v>
      </c>
      <c r="X79" s="53">
        <f t="shared" si="59"/>
        <v>26.97</v>
      </c>
      <c r="Y79" s="110">
        <f t="shared" si="60"/>
        <v>26.97</v>
      </c>
    </row>
    <row r="80" spans="2:25" ht="15.75" x14ac:dyDescent="0.25">
      <c r="B80" s="62"/>
      <c r="C80" s="61"/>
      <c r="D80" s="61"/>
      <c r="E80" s="61"/>
      <c r="F80" s="8" t="s">
        <v>64</v>
      </c>
      <c r="G80" s="20">
        <v>36</v>
      </c>
      <c r="H80" s="20">
        <v>45</v>
      </c>
      <c r="I80" s="20">
        <v>45</v>
      </c>
      <c r="J80" s="53">
        <v>2</v>
      </c>
      <c r="K80" s="53">
        <f t="shared" si="49"/>
        <v>0.72</v>
      </c>
      <c r="L80" s="53">
        <f t="shared" si="50"/>
        <v>0.9</v>
      </c>
      <c r="M80" s="53">
        <f t="shared" si="51"/>
        <v>0.9</v>
      </c>
      <c r="N80" s="53">
        <v>0.1</v>
      </c>
      <c r="O80" s="53">
        <f t="shared" si="52"/>
        <v>3.6000000000000004E-2</v>
      </c>
      <c r="P80" s="53">
        <f t="shared" si="53"/>
        <v>4.4999999999999998E-2</v>
      </c>
      <c r="Q80" s="53">
        <f t="shared" si="54"/>
        <v>4.4999999999999998E-2</v>
      </c>
      <c r="R80" s="53">
        <v>19.7</v>
      </c>
      <c r="S80" s="53">
        <f t="shared" si="55"/>
        <v>7.0919999999999996</v>
      </c>
      <c r="T80" s="53">
        <f t="shared" si="56"/>
        <v>8.8650000000000002</v>
      </c>
      <c r="U80" s="53">
        <f t="shared" si="57"/>
        <v>8.8650000000000002</v>
      </c>
      <c r="V80" s="53">
        <v>83</v>
      </c>
      <c r="W80" s="53">
        <f t="shared" si="58"/>
        <v>29.88</v>
      </c>
      <c r="X80" s="53">
        <f t="shared" si="59"/>
        <v>37.35</v>
      </c>
      <c r="Y80" s="110">
        <f t="shared" si="60"/>
        <v>37.35</v>
      </c>
    </row>
    <row r="81" spans="2:25" ht="15.75" x14ac:dyDescent="0.25">
      <c r="B81" s="62"/>
      <c r="C81" s="61"/>
      <c r="D81" s="61"/>
      <c r="E81" s="61"/>
      <c r="F81" s="8" t="s">
        <v>27</v>
      </c>
      <c r="G81" s="52">
        <v>1</v>
      </c>
      <c r="H81" s="52">
        <v>1</v>
      </c>
      <c r="I81" s="52">
        <v>1</v>
      </c>
      <c r="J81" s="53">
        <v>0</v>
      </c>
      <c r="K81" s="53">
        <f t="shared" si="49"/>
        <v>0</v>
      </c>
      <c r="L81" s="53">
        <f t="shared" si="50"/>
        <v>0</v>
      </c>
      <c r="M81" s="53">
        <f t="shared" si="51"/>
        <v>0</v>
      </c>
      <c r="N81" s="53">
        <v>0</v>
      </c>
      <c r="O81" s="53">
        <f t="shared" si="52"/>
        <v>0</v>
      </c>
      <c r="P81" s="53">
        <f t="shared" si="53"/>
        <v>0</v>
      </c>
      <c r="Q81" s="53">
        <f t="shared" si="54"/>
        <v>0</v>
      </c>
      <c r="R81" s="53">
        <v>0</v>
      </c>
      <c r="S81" s="53">
        <f t="shared" si="55"/>
        <v>0</v>
      </c>
      <c r="T81" s="53">
        <f t="shared" si="56"/>
        <v>0</v>
      </c>
      <c r="U81" s="53">
        <f t="shared" si="57"/>
        <v>0</v>
      </c>
      <c r="V81" s="53">
        <v>0</v>
      </c>
      <c r="W81" s="53">
        <f t="shared" si="58"/>
        <v>0</v>
      </c>
      <c r="X81" s="53">
        <f t="shared" si="59"/>
        <v>0</v>
      </c>
      <c r="Y81" s="110">
        <f t="shared" si="60"/>
        <v>0</v>
      </c>
    </row>
    <row r="82" spans="2:25" ht="15.75" x14ac:dyDescent="0.25">
      <c r="B82" s="54" t="s">
        <v>82</v>
      </c>
      <c r="C82" s="52">
        <v>20</v>
      </c>
      <c r="D82" s="52">
        <v>20</v>
      </c>
      <c r="E82" s="52">
        <v>20</v>
      </c>
      <c r="F82" s="8" t="s">
        <v>82</v>
      </c>
      <c r="G82" s="52">
        <v>20</v>
      </c>
      <c r="H82" s="52">
        <v>20</v>
      </c>
      <c r="I82" s="52">
        <v>20</v>
      </c>
      <c r="J82" s="53">
        <v>1.3</v>
      </c>
      <c r="K82" s="53">
        <f t="shared" si="49"/>
        <v>0.26</v>
      </c>
      <c r="L82" s="53">
        <f t="shared" si="50"/>
        <v>0.26</v>
      </c>
      <c r="M82" s="53">
        <f t="shared" si="51"/>
        <v>0.26</v>
      </c>
      <c r="N82" s="53">
        <v>72.5</v>
      </c>
      <c r="O82" s="53">
        <f t="shared" si="52"/>
        <v>14.5</v>
      </c>
      <c r="P82" s="53">
        <f t="shared" si="53"/>
        <v>14.5</v>
      </c>
      <c r="Q82" s="53">
        <f t="shared" si="54"/>
        <v>14.5</v>
      </c>
      <c r="R82" s="53">
        <v>0.9</v>
      </c>
      <c r="S82" s="53">
        <f t="shared" si="55"/>
        <v>0.18</v>
      </c>
      <c r="T82" s="53">
        <f t="shared" si="56"/>
        <v>0.18</v>
      </c>
      <c r="U82" s="53">
        <f t="shared" si="57"/>
        <v>0.18</v>
      </c>
      <c r="V82" s="53">
        <v>661</v>
      </c>
      <c r="W82" s="53">
        <f t="shared" si="58"/>
        <v>132.19999999999999</v>
      </c>
      <c r="X82" s="53">
        <f t="shared" si="59"/>
        <v>132.19999999999999</v>
      </c>
      <c r="Y82" s="110">
        <f t="shared" si="60"/>
        <v>132.19999999999999</v>
      </c>
    </row>
    <row r="83" spans="2:25" ht="15.75" x14ac:dyDescent="0.25">
      <c r="B83" s="114" t="s">
        <v>32</v>
      </c>
      <c r="C83" s="52">
        <v>10</v>
      </c>
      <c r="D83" s="52">
        <v>10</v>
      </c>
      <c r="E83" s="52">
        <v>10</v>
      </c>
      <c r="F83" s="8" t="s">
        <v>32</v>
      </c>
      <c r="G83" s="52">
        <v>10</v>
      </c>
      <c r="H83" s="52">
        <v>10</v>
      </c>
      <c r="I83" s="52">
        <v>10</v>
      </c>
      <c r="J83" s="53">
        <v>0.8</v>
      </c>
      <c r="K83" s="53">
        <f t="shared" si="49"/>
        <v>0.08</v>
      </c>
      <c r="L83" s="53">
        <f t="shared" si="50"/>
        <v>0.08</v>
      </c>
      <c r="M83" s="53">
        <f t="shared" si="51"/>
        <v>0.08</v>
      </c>
      <c r="N83" s="53">
        <v>0</v>
      </c>
      <c r="O83" s="53">
        <f t="shared" si="52"/>
        <v>0</v>
      </c>
      <c r="P83" s="53">
        <f t="shared" si="53"/>
        <v>0</v>
      </c>
      <c r="Q83" s="53">
        <f t="shared" si="54"/>
        <v>0</v>
      </c>
      <c r="R83" s="53">
        <v>80.3</v>
      </c>
      <c r="S83" s="53">
        <f t="shared" si="55"/>
        <v>8.0299999999999994</v>
      </c>
      <c r="T83" s="53">
        <f t="shared" si="56"/>
        <v>8.0299999999999994</v>
      </c>
      <c r="U83" s="53">
        <f t="shared" si="57"/>
        <v>8.0299999999999994</v>
      </c>
      <c r="V83" s="53">
        <v>328</v>
      </c>
      <c r="W83" s="53">
        <f t="shared" si="58"/>
        <v>32.799999999999997</v>
      </c>
      <c r="X83" s="53">
        <f t="shared" si="59"/>
        <v>32.799999999999997</v>
      </c>
      <c r="Y83" s="110">
        <f t="shared" si="60"/>
        <v>32.799999999999997</v>
      </c>
    </row>
    <row r="84" spans="2:25" ht="15.75" x14ac:dyDescent="0.25">
      <c r="B84" s="29" t="s">
        <v>71</v>
      </c>
      <c r="C84" s="52">
        <v>100</v>
      </c>
      <c r="D84" s="52">
        <v>100</v>
      </c>
      <c r="E84" s="52">
        <v>100</v>
      </c>
      <c r="F84" s="8" t="s">
        <v>72</v>
      </c>
      <c r="G84" s="20">
        <v>100</v>
      </c>
      <c r="H84" s="20">
        <v>100</v>
      </c>
      <c r="I84" s="20">
        <v>100</v>
      </c>
      <c r="J84" s="53">
        <v>0.4</v>
      </c>
      <c r="K84" s="53">
        <f t="shared" si="49"/>
        <v>0.4</v>
      </c>
      <c r="L84" s="53">
        <f t="shared" si="50"/>
        <v>0.4</v>
      </c>
      <c r="M84" s="53">
        <f t="shared" si="51"/>
        <v>0.4</v>
      </c>
      <c r="N84" s="53">
        <v>0</v>
      </c>
      <c r="O84" s="53">
        <f t="shared" si="52"/>
        <v>0</v>
      </c>
      <c r="P84" s="53">
        <f t="shared" si="53"/>
        <v>0</v>
      </c>
      <c r="Q84" s="53">
        <f t="shared" si="54"/>
        <v>0</v>
      </c>
      <c r="R84" s="53">
        <v>11.3</v>
      </c>
      <c r="S84" s="53">
        <f t="shared" si="55"/>
        <v>11.3</v>
      </c>
      <c r="T84" s="53">
        <f t="shared" si="56"/>
        <v>11.3</v>
      </c>
      <c r="U84" s="53">
        <f t="shared" si="57"/>
        <v>11.3</v>
      </c>
      <c r="V84" s="53">
        <v>46</v>
      </c>
      <c r="W84" s="53">
        <f t="shared" si="58"/>
        <v>46</v>
      </c>
      <c r="X84" s="53">
        <f t="shared" si="59"/>
        <v>46</v>
      </c>
      <c r="Y84" s="110">
        <f t="shared" si="60"/>
        <v>46</v>
      </c>
    </row>
    <row r="85" spans="2:25" ht="15.75" customHeight="1" x14ac:dyDescent="0.25">
      <c r="B85" s="62" t="s">
        <v>109</v>
      </c>
      <c r="C85" s="61">
        <v>200</v>
      </c>
      <c r="D85" s="61">
        <v>200</v>
      </c>
      <c r="E85" s="61">
        <v>200</v>
      </c>
      <c r="F85" s="11" t="s">
        <v>34</v>
      </c>
      <c r="G85" s="20">
        <v>1</v>
      </c>
      <c r="H85" s="20">
        <v>1</v>
      </c>
      <c r="I85" s="20">
        <v>1</v>
      </c>
      <c r="J85" s="53">
        <v>0.1</v>
      </c>
      <c r="K85" s="53">
        <f t="shared" ref="K85:K86" si="61">G85*J85/100</f>
        <v>1E-3</v>
      </c>
      <c r="L85" s="53">
        <f t="shared" ref="L85:L86" si="62">H85*J85/100</f>
        <v>1E-3</v>
      </c>
      <c r="M85" s="53">
        <f t="shared" ref="M85:M86" si="63">I85*J85/100</f>
        <v>1E-3</v>
      </c>
      <c r="N85" s="53">
        <v>0</v>
      </c>
      <c r="O85" s="53">
        <f t="shared" ref="O85:O86" si="64">G85*N85/100</f>
        <v>0</v>
      </c>
      <c r="P85" s="53">
        <f t="shared" ref="P85:P86" si="65">H85*N85/100</f>
        <v>0</v>
      </c>
      <c r="Q85" s="53">
        <f t="shared" ref="Q85:Q86" si="66">I85*N85/100</f>
        <v>0</v>
      </c>
      <c r="R85" s="53">
        <v>0</v>
      </c>
      <c r="S85" s="53">
        <f t="shared" ref="S85:S86" si="67">G85*R85/100</f>
        <v>0</v>
      </c>
      <c r="T85" s="53">
        <f t="shared" ref="T85:T86" si="68">H85*R85/100</f>
        <v>0</v>
      </c>
      <c r="U85" s="53">
        <f t="shared" ref="U85:U86" si="69">I85*R85/100</f>
        <v>0</v>
      </c>
      <c r="V85" s="53">
        <v>5</v>
      </c>
      <c r="W85" s="53">
        <f t="shared" ref="W85:W86" si="70">G85*V85/100</f>
        <v>0.05</v>
      </c>
      <c r="X85" s="53">
        <f t="shared" ref="X85:X86" si="71">H85*V85/100</f>
        <v>0.05</v>
      </c>
      <c r="Y85" s="110">
        <f t="shared" si="60"/>
        <v>0.05</v>
      </c>
    </row>
    <row r="86" spans="2:25" ht="15.75" x14ac:dyDescent="0.25">
      <c r="B86" s="62"/>
      <c r="C86" s="61"/>
      <c r="D86" s="61"/>
      <c r="E86" s="61"/>
      <c r="F86" s="8" t="s">
        <v>35</v>
      </c>
      <c r="G86" s="20">
        <v>15</v>
      </c>
      <c r="H86" s="20">
        <v>15</v>
      </c>
      <c r="I86" s="20">
        <v>15</v>
      </c>
      <c r="J86" s="53">
        <v>0</v>
      </c>
      <c r="K86" s="53">
        <f t="shared" si="61"/>
        <v>0</v>
      </c>
      <c r="L86" s="53">
        <f t="shared" si="62"/>
        <v>0</v>
      </c>
      <c r="M86" s="53">
        <f t="shared" si="63"/>
        <v>0</v>
      </c>
      <c r="N86" s="53">
        <v>0</v>
      </c>
      <c r="O86" s="53">
        <f t="shared" si="64"/>
        <v>0</v>
      </c>
      <c r="P86" s="53">
        <f t="shared" si="65"/>
        <v>0</v>
      </c>
      <c r="Q86" s="53">
        <f t="shared" si="66"/>
        <v>0</v>
      </c>
      <c r="R86" s="53">
        <v>99.8</v>
      </c>
      <c r="S86" s="53">
        <f t="shared" si="67"/>
        <v>14.97</v>
      </c>
      <c r="T86" s="53">
        <f t="shared" si="68"/>
        <v>14.97</v>
      </c>
      <c r="U86" s="53">
        <f t="shared" si="69"/>
        <v>14.97</v>
      </c>
      <c r="V86" s="53">
        <v>374</v>
      </c>
      <c r="W86" s="53">
        <f t="shared" si="70"/>
        <v>56.1</v>
      </c>
      <c r="X86" s="53">
        <f t="shared" si="71"/>
        <v>56.1</v>
      </c>
      <c r="Y86" s="110">
        <f t="shared" si="60"/>
        <v>56.1</v>
      </c>
    </row>
    <row r="87" spans="2:25" ht="31.5" x14ac:dyDescent="0.25">
      <c r="B87" s="107" t="s">
        <v>37</v>
      </c>
      <c r="C87" s="52">
        <v>20</v>
      </c>
      <c r="D87" s="52">
        <v>35</v>
      </c>
      <c r="E87" s="52">
        <v>40</v>
      </c>
      <c r="F87" s="32" t="s">
        <v>37</v>
      </c>
      <c r="G87" s="20">
        <v>20</v>
      </c>
      <c r="H87" s="20">
        <v>35</v>
      </c>
      <c r="I87" s="20">
        <v>40</v>
      </c>
      <c r="J87" s="53">
        <v>6.5</v>
      </c>
      <c r="K87" s="53">
        <f>G87*J87/100</f>
        <v>1.3</v>
      </c>
      <c r="L87" s="53">
        <f>H87*J87/100</f>
        <v>2.2749999999999999</v>
      </c>
      <c r="M87" s="53">
        <f>I87*J87/100</f>
        <v>2.6</v>
      </c>
      <c r="N87" s="53">
        <v>1</v>
      </c>
      <c r="O87" s="53">
        <f>G87*N87/100</f>
        <v>0.2</v>
      </c>
      <c r="P87" s="53">
        <f>H87*N87/100</f>
        <v>0.35</v>
      </c>
      <c r="Q87" s="53">
        <f>I87*N87/100</f>
        <v>0.4</v>
      </c>
      <c r="R87" s="53">
        <v>40.1</v>
      </c>
      <c r="S87" s="53">
        <f>G87*R87/100</f>
        <v>8.02</v>
      </c>
      <c r="T87" s="53">
        <f>H87*R87/100</f>
        <v>14.035</v>
      </c>
      <c r="U87" s="53">
        <f>I87*R87/100</f>
        <v>16.04</v>
      </c>
      <c r="V87" s="53">
        <v>190</v>
      </c>
      <c r="W87" s="53">
        <f>G87*V87/100</f>
        <v>38</v>
      </c>
      <c r="X87" s="53">
        <f>H87*V87/100</f>
        <v>66.5</v>
      </c>
      <c r="Y87" s="110">
        <f t="shared" si="60"/>
        <v>76</v>
      </c>
    </row>
    <row r="88" spans="2:25" ht="15.75" x14ac:dyDescent="0.25">
      <c r="B88" s="29"/>
      <c r="C88" s="8"/>
      <c r="D88" s="8"/>
      <c r="E88" s="8"/>
      <c r="F88" s="8"/>
      <c r="G88" s="8"/>
      <c r="H88" s="8"/>
      <c r="I88" s="8"/>
      <c r="J88" s="53"/>
      <c r="K88" s="33">
        <f>SUM(K70:K87)</f>
        <v>44.403999999999996</v>
      </c>
      <c r="L88" s="33">
        <f>SUM(L70:L87)</f>
        <v>46.505999999999993</v>
      </c>
      <c r="M88" s="33">
        <f>SUM(M70:M87)</f>
        <v>46.830999999999996</v>
      </c>
      <c r="N88" s="33"/>
      <c r="O88" s="33">
        <f>SUM(O70:O87)</f>
        <v>35.668000000000006</v>
      </c>
      <c r="P88" s="33">
        <f>SUM(P70:P87)</f>
        <v>41.347000000000001</v>
      </c>
      <c r="Q88" s="33">
        <f>SUM(Q70:Q87)</f>
        <v>41.396999999999998</v>
      </c>
      <c r="R88" s="33"/>
      <c r="S88" s="33">
        <f>SUM(S70:S87)</f>
        <v>71.399000000000001</v>
      </c>
      <c r="T88" s="33">
        <f>SUM(T70:T87)</f>
        <v>84.215999999999994</v>
      </c>
      <c r="U88" s="33">
        <f>SUM(U70:U87)</f>
        <v>86.221000000000004</v>
      </c>
      <c r="V88" s="33"/>
      <c r="W88" s="33">
        <f>SUM(W70:W87)</f>
        <v>603.67999999999995</v>
      </c>
      <c r="X88" s="33">
        <f>SUM(X70:X87)</f>
        <v>713.64</v>
      </c>
      <c r="Y88" s="109">
        <f>SUM(Y70:Y87)</f>
        <v>723.14</v>
      </c>
    </row>
    <row r="89" spans="2:25" ht="15.75" x14ac:dyDescent="0.25">
      <c r="B89" s="117" t="s">
        <v>108</v>
      </c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138"/>
    </row>
    <row r="90" spans="2:25" ht="31.5" x14ac:dyDescent="0.25">
      <c r="B90" s="62" t="s">
        <v>110</v>
      </c>
      <c r="C90" s="61" t="s">
        <v>111</v>
      </c>
      <c r="D90" s="61" t="s">
        <v>112</v>
      </c>
      <c r="E90" s="61" t="s">
        <v>113</v>
      </c>
      <c r="F90" s="5" t="s">
        <v>101</v>
      </c>
      <c r="G90" s="20">
        <v>37</v>
      </c>
      <c r="H90" s="20">
        <v>56</v>
      </c>
      <c r="I90" s="20">
        <v>74</v>
      </c>
      <c r="J90" s="53">
        <v>67.7</v>
      </c>
      <c r="K90" s="53">
        <f t="shared" ref="K90:K120" si="72">G90*J90/100</f>
        <v>25.048999999999999</v>
      </c>
      <c r="L90" s="53">
        <f t="shared" ref="L90:L120" si="73">H90*J90/100</f>
        <v>37.912000000000006</v>
      </c>
      <c r="M90" s="53">
        <f t="shared" ref="M90:M120" si="74">I90*J90/100</f>
        <v>50.097999999999999</v>
      </c>
      <c r="N90" s="53">
        <v>18.899999999999999</v>
      </c>
      <c r="O90" s="53">
        <f t="shared" ref="O90:O120" si="75">G90*N90/100</f>
        <v>6.9929999999999994</v>
      </c>
      <c r="P90" s="53">
        <f t="shared" ref="P90:P120" si="76">H90*N90/100</f>
        <v>10.583999999999998</v>
      </c>
      <c r="Q90" s="53">
        <f t="shared" ref="Q90:Q120" si="77">I90*N90/100</f>
        <v>13.985999999999999</v>
      </c>
      <c r="R90" s="53">
        <v>12.4</v>
      </c>
      <c r="S90" s="53">
        <f t="shared" ref="S90:S120" si="78">G90*R90/100</f>
        <v>4.5880000000000001</v>
      </c>
      <c r="T90" s="53">
        <f t="shared" ref="T90:T120" si="79">H90*R90/100</f>
        <v>6.944</v>
      </c>
      <c r="U90" s="53">
        <f t="shared" ref="U90:U120" si="80">I90*R90/100</f>
        <v>9.1760000000000002</v>
      </c>
      <c r="V90" s="53">
        <v>187</v>
      </c>
      <c r="W90" s="53">
        <f t="shared" ref="W90:W120" si="81">G90*V90/100</f>
        <v>69.19</v>
      </c>
      <c r="X90" s="53">
        <f>(H90*V90)/100</f>
        <v>104.72</v>
      </c>
      <c r="Y90" s="110">
        <f>(I90*V90)/100</f>
        <v>138.38</v>
      </c>
    </row>
    <row r="91" spans="2:25" ht="31.5" x14ac:dyDescent="0.25">
      <c r="B91" s="62"/>
      <c r="C91" s="61"/>
      <c r="D91" s="61"/>
      <c r="E91" s="61"/>
      <c r="F91" s="31" t="s">
        <v>114</v>
      </c>
      <c r="G91" s="20">
        <v>9</v>
      </c>
      <c r="H91" s="20">
        <v>14</v>
      </c>
      <c r="I91" s="20">
        <v>10</v>
      </c>
      <c r="J91" s="53">
        <v>11.1</v>
      </c>
      <c r="K91" s="53">
        <f t="shared" si="72"/>
        <v>0.99899999999999989</v>
      </c>
      <c r="L91" s="53">
        <f t="shared" si="73"/>
        <v>1.554</v>
      </c>
      <c r="M91" s="53">
        <f t="shared" si="74"/>
        <v>1.1100000000000001</v>
      </c>
      <c r="N91" s="53">
        <v>1.5</v>
      </c>
      <c r="O91" s="53">
        <f t="shared" si="75"/>
        <v>0.13500000000000001</v>
      </c>
      <c r="P91" s="53">
        <f t="shared" si="76"/>
        <v>0.21</v>
      </c>
      <c r="Q91" s="53">
        <f t="shared" si="77"/>
        <v>0.15</v>
      </c>
      <c r="R91" s="53">
        <v>67.8</v>
      </c>
      <c r="S91" s="53">
        <f t="shared" si="78"/>
        <v>6.1019999999999994</v>
      </c>
      <c r="T91" s="53">
        <f t="shared" si="79"/>
        <v>9.4919999999999991</v>
      </c>
      <c r="U91" s="53">
        <f t="shared" si="80"/>
        <v>6.78</v>
      </c>
      <c r="V91" s="53">
        <v>329</v>
      </c>
      <c r="W91" s="53">
        <f t="shared" si="81"/>
        <v>29.61</v>
      </c>
      <c r="X91" s="53">
        <f t="shared" ref="X91:X120" si="82">H91*V91/100</f>
        <v>46.06</v>
      </c>
      <c r="Y91" s="110">
        <f t="shared" ref="Y91:Y118" si="83">I91*V91/100</f>
        <v>32.9</v>
      </c>
    </row>
    <row r="92" spans="2:25" ht="15.75" x14ac:dyDescent="0.25">
      <c r="B92" s="62"/>
      <c r="C92" s="61"/>
      <c r="D92" s="61"/>
      <c r="E92" s="61"/>
      <c r="F92" s="8" t="s">
        <v>36</v>
      </c>
      <c r="G92" s="20">
        <v>12</v>
      </c>
      <c r="H92" s="20">
        <v>17</v>
      </c>
      <c r="I92" s="20">
        <v>24</v>
      </c>
      <c r="J92" s="53">
        <v>7</v>
      </c>
      <c r="K92" s="53">
        <f t="shared" si="72"/>
        <v>0.84</v>
      </c>
      <c r="L92" s="53">
        <f t="shared" si="73"/>
        <v>1.19</v>
      </c>
      <c r="M92" s="53">
        <f t="shared" si="74"/>
        <v>1.68</v>
      </c>
      <c r="N92" s="53">
        <v>7.9</v>
      </c>
      <c r="O92" s="53">
        <f t="shared" si="75"/>
        <v>0.94800000000000006</v>
      </c>
      <c r="P92" s="53">
        <f t="shared" si="76"/>
        <v>1.3430000000000002</v>
      </c>
      <c r="Q92" s="53">
        <f t="shared" si="77"/>
        <v>1.8960000000000001</v>
      </c>
      <c r="R92" s="53">
        <v>9.5</v>
      </c>
      <c r="S92" s="53">
        <f t="shared" si="78"/>
        <v>1.1399999999999999</v>
      </c>
      <c r="T92" s="53">
        <f t="shared" si="79"/>
        <v>1.615</v>
      </c>
      <c r="U92" s="53">
        <f t="shared" si="80"/>
        <v>2.2799999999999998</v>
      </c>
      <c r="V92" s="53">
        <v>135</v>
      </c>
      <c r="W92" s="53">
        <f t="shared" si="81"/>
        <v>16.2</v>
      </c>
      <c r="X92" s="53">
        <f t="shared" si="82"/>
        <v>22.95</v>
      </c>
      <c r="Y92" s="110">
        <f t="shared" si="83"/>
        <v>32.4</v>
      </c>
    </row>
    <row r="93" spans="2:25" ht="15.75" x14ac:dyDescent="0.25">
      <c r="B93" s="62"/>
      <c r="C93" s="61"/>
      <c r="D93" s="61"/>
      <c r="E93" s="61"/>
      <c r="F93" s="8" t="s">
        <v>115</v>
      </c>
      <c r="G93" s="20">
        <v>5</v>
      </c>
      <c r="H93" s="20">
        <v>8</v>
      </c>
      <c r="I93" s="20">
        <v>10</v>
      </c>
      <c r="J93" s="53">
        <v>12.2</v>
      </c>
      <c r="K93" s="53">
        <f t="shared" si="72"/>
        <v>0.61</v>
      </c>
      <c r="L93" s="53">
        <f t="shared" si="73"/>
        <v>0.97599999999999998</v>
      </c>
      <c r="M93" s="53">
        <f t="shared" si="74"/>
        <v>1.22</v>
      </c>
      <c r="N93" s="53">
        <v>1.5</v>
      </c>
      <c r="O93" s="53">
        <f t="shared" si="75"/>
        <v>7.4999999999999997E-2</v>
      </c>
      <c r="P93" s="53">
        <f t="shared" si="76"/>
        <v>0.12</v>
      </c>
      <c r="Q93" s="53">
        <f t="shared" si="77"/>
        <v>0.15</v>
      </c>
      <c r="R93" s="53">
        <v>76.5</v>
      </c>
      <c r="S93" s="53">
        <f t="shared" si="78"/>
        <v>3.8250000000000002</v>
      </c>
      <c r="T93" s="53">
        <f t="shared" si="79"/>
        <v>6.12</v>
      </c>
      <c r="U93" s="53">
        <f t="shared" si="80"/>
        <v>7.65</v>
      </c>
      <c r="V93" s="53">
        <v>368</v>
      </c>
      <c r="W93" s="53">
        <f t="shared" si="81"/>
        <v>18.399999999999999</v>
      </c>
      <c r="X93" s="53">
        <f t="shared" si="82"/>
        <v>29.44</v>
      </c>
      <c r="Y93" s="110">
        <f t="shared" si="83"/>
        <v>36.799999999999997</v>
      </c>
    </row>
    <row r="94" spans="2:25" ht="15.75" x14ac:dyDescent="0.25">
      <c r="B94" s="62"/>
      <c r="C94" s="61"/>
      <c r="D94" s="61"/>
      <c r="E94" s="61"/>
      <c r="F94" s="8" t="s">
        <v>93</v>
      </c>
      <c r="G94" s="52">
        <v>3</v>
      </c>
      <c r="H94" s="52">
        <v>5</v>
      </c>
      <c r="I94" s="52">
        <v>6</v>
      </c>
      <c r="J94" s="53">
        <v>0</v>
      </c>
      <c r="K94" s="53">
        <f t="shared" si="72"/>
        <v>0</v>
      </c>
      <c r="L94" s="53">
        <f t="shared" si="73"/>
        <v>0</v>
      </c>
      <c r="M94" s="53">
        <f t="shared" si="74"/>
        <v>0</v>
      </c>
      <c r="N94" s="53">
        <v>99.9</v>
      </c>
      <c r="O94" s="53">
        <f t="shared" si="75"/>
        <v>2.9970000000000003</v>
      </c>
      <c r="P94" s="53">
        <f t="shared" si="76"/>
        <v>4.9950000000000001</v>
      </c>
      <c r="Q94" s="53">
        <f t="shared" si="77"/>
        <v>5.9940000000000007</v>
      </c>
      <c r="R94" s="53">
        <v>0</v>
      </c>
      <c r="S94" s="53">
        <f t="shared" si="78"/>
        <v>0</v>
      </c>
      <c r="T94" s="53">
        <f t="shared" si="79"/>
        <v>0</v>
      </c>
      <c r="U94" s="53">
        <f t="shared" si="80"/>
        <v>0</v>
      </c>
      <c r="V94" s="53">
        <v>899</v>
      </c>
      <c r="W94" s="53">
        <f t="shared" si="81"/>
        <v>26.97</v>
      </c>
      <c r="X94" s="53">
        <f t="shared" si="82"/>
        <v>44.95</v>
      </c>
      <c r="Y94" s="110">
        <f t="shared" si="83"/>
        <v>53.94</v>
      </c>
    </row>
    <row r="95" spans="2:25" ht="15.75" x14ac:dyDescent="0.25">
      <c r="B95" s="62"/>
      <c r="C95" s="61"/>
      <c r="D95" s="61"/>
      <c r="E95" s="61"/>
      <c r="F95" s="8" t="s">
        <v>23</v>
      </c>
      <c r="G95" s="20">
        <v>18</v>
      </c>
      <c r="H95" s="20">
        <v>27</v>
      </c>
      <c r="I95" s="20">
        <v>36</v>
      </c>
      <c r="J95" s="53">
        <v>1.7</v>
      </c>
      <c r="K95" s="53">
        <f t="shared" si="72"/>
        <v>0.30599999999999999</v>
      </c>
      <c r="L95" s="53">
        <f t="shared" si="73"/>
        <v>0.45899999999999996</v>
      </c>
      <c r="M95" s="53">
        <f t="shared" si="74"/>
        <v>0.61199999999999999</v>
      </c>
      <c r="N95" s="53">
        <v>0</v>
      </c>
      <c r="O95" s="53">
        <f t="shared" si="75"/>
        <v>0</v>
      </c>
      <c r="P95" s="53">
        <f t="shared" si="76"/>
        <v>0</v>
      </c>
      <c r="Q95" s="53">
        <f t="shared" si="77"/>
        <v>0</v>
      </c>
      <c r="R95" s="53">
        <v>9.5</v>
      </c>
      <c r="S95" s="53">
        <f t="shared" si="78"/>
        <v>1.71</v>
      </c>
      <c r="T95" s="53">
        <f t="shared" si="79"/>
        <v>2.5649999999999999</v>
      </c>
      <c r="U95" s="53">
        <f t="shared" si="80"/>
        <v>3.42</v>
      </c>
      <c r="V95" s="53">
        <v>43</v>
      </c>
      <c r="W95" s="53">
        <f t="shared" si="81"/>
        <v>7.74</v>
      </c>
      <c r="X95" s="53">
        <f t="shared" si="82"/>
        <v>11.61</v>
      </c>
      <c r="Y95" s="110">
        <f t="shared" si="83"/>
        <v>15.48</v>
      </c>
    </row>
    <row r="96" spans="2:25" ht="15.75" x14ac:dyDescent="0.25">
      <c r="B96" s="62"/>
      <c r="C96" s="61"/>
      <c r="D96" s="61"/>
      <c r="E96" s="61"/>
      <c r="F96" s="8" t="s">
        <v>27</v>
      </c>
      <c r="G96" s="52">
        <v>1</v>
      </c>
      <c r="H96" s="52">
        <v>1</v>
      </c>
      <c r="I96" s="52">
        <v>1</v>
      </c>
      <c r="J96" s="53">
        <v>0</v>
      </c>
      <c r="K96" s="53">
        <f t="shared" si="72"/>
        <v>0</v>
      </c>
      <c r="L96" s="53">
        <f t="shared" si="73"/>
        <v>0</v>
      </c>
      <c r="M96" s="53">
        <f t="shared" si="74"/>
        <v>0</v>
      </c>
      <c r="N96" s="53">
        <v>0</v>
      </c>
      <c r="O96" s="53">
        <f t="shared" si="75"/>
        <v>0</v>
      </c>
      <c r="P96" s="53">
        <f t="shared" si="76"/>
        <v>0</v>
      </c>
      <c r="Q96" s="53">
        <f t="shared" si="77"/>
        <v>0</v>
      </c>
      <c r="R96" s="53">
        <v>0</v>
      </c>
      <c r="S96" s="53">
        <f t="shared" si="78"/>
        <v>0</v>
      </c>
      <c r="T96" s="53">
        <f t="shared" si="79"/>
        <v>0</v>
      </c>
      <c r="U96" s="53">
        <f t="shared" si="80"/>
        <v>0</v>
      </c>
      <c r="V96" s="53">
        <v>0</v>
      </c>
      <c r="W96" s="53">
        <f t="shared" si="81"/>
        <v>0</v>
      </c>
      <c r="X96" s="53">
        <f t="shared" si="82"/>
        <v>0</v>
      </c>
      <c r="Y96" s="110">
        <f t="shared" si="83"/>
        <v>0</v>
      </c>
    </row>
    <row r="97" spans="2:25" ht="15.75" x14ac:dyDescent="0.25">
      <c r="B97" s="62" t="s">
        <v>79</v>
      </c>
      <c r="C97" s="61">
        <v>20</v>
      </c>
      <c r="D97" s="61">
        <v>20</v>
      </c>
      <c r="E97" s="61">
        <v>20</v>
      </c>
      <c r="F97" s="8" t="s">
        <v>92</v>
      </c>
      <c r="G97" s="35">
        <v>20</v>
      </c>
      <c r="H97" s="35">
        <v>20</v>
      </c>
      <c r="I97" s="35">
        <v>20</v>
      </c>
      <c r="J97" s="53">
        <v>2</v>
      </c>
      <c r="K97" s="53">
        <f t="shared" si="72"/>
        <v>0.4</v>
      </c>
      <c r="L97" s="53">
        <f t="shared" si="73"/>
        <v>0.4</v>
      </c>
      <c r="M97" s="53">
        <f t="shared" si="74"/>
        <v>0.4</v>
      </c>
      <c r="N97" s="53">
        <v>0.1</v>
      </c>
      <c r="O97" s="53">
        <f t="shared" si="75"/>
        <v>0.02</v>
      </c>
      <c r="P97" s="53">
        <f t="shared" si="76"/>
        <v>0.02</v>
      </c>
      <c r="Q97" s="53">
        <f t="shared" si="77"/>
        <v>0.02</v>
      </c>
      <c r="R97" s="53">
        <v>1.2</v>
      </c>
      <c r="S97" s="53">
        <f t="shared" si="78"/>
        <v>0.24</v>
      </c>
      <c r="T97" s="53">
        <f t="shared" si="79"/>
        <v>0.24</v>
      </c>
      <c r="U97" s="53">
        <f t="shared" si="80"/>
        <v>0.24</v>
      </c>
      <c r="V97" s="53">
        <v>13</v>
      </c>
      <c r="W97" s="53">
        <f t="shared" si="81"/>
        <v>2.6</v>
      </c>
      <c r="X97" s="53">
        <f t="shared" si="82"/>
        <v>2.6</v>
      </c>
      <c r="Y97" s="110">
        <f t="shared" si="83"/>
        <v>2.6</v>
      </c>
    </row>
    <row r="98" spans="2:25" ht="15.75" x14ac:dyDescent="0.25">
      <c r="B98" s="62"/>
      <c r="C98" s="61"/>
      <c r="D98" s="61"/>
      <c r="E98" s="61"/>
      <c r="F98" s="8" t="s">
        <v>93</v>
      </c>
      <c r="G98" s="35">
        <v>4</v>
      </c>
      <c r="H98" s="35">
        <v>4</v>
      </c>
      <c r="I98" s="35">
        <v>4</v>
      </c>
      <c r="J98" s="53">
        <v>0</v>
      </c>
      <c r="K98" s="53">
        <f t="shared" si="72"/>
        <v>0</v>
      </c>
      <c r="L98" s="53">
        <f t="shared" si="73"/>
        <v>0</v>
      </c>
      <c r="M98" s="53">
        <f t="shared" si="74"/>
        <v>0</v>
      </c>
      <c r="N98" s="53">
        <v>99.9</v>
      </c>
      <c r="O98" s="53">
        <f t="shared" si="75"/>
        <v>3.9960000000000004</v>
      </c>
      <c r="P98" s="53">
        <f t="shared" si="76"/>
        <v>3.9960000000000004</v>
      </c>
      <c r="Q98" s="53">
        <f t="shared" si="77"/>
        <v>3.9960000000000004</v>
      </c>
      <c r="R98" s="53">
        <v>0</v>
      </c>
      <c r="S98" s="53">
        <f t="shared" si="78"/>
        <v>0</v>
      </c>
      <c r="T98" s="53">
        <f t="shared" si="79"/>
        <v>0</v>
      </c>
      <c r="U98" s="53">
        <f t="shared" si="80"/>
        <v>0</v>
      </c>
      <c r="V98" s="53">
        <v>899</v>
      </c>
      <c r="W98" s="53">
        <f t="shared" si="81"/>
        <v>35.96</v>
      </c>
      <c r="X98" s="53">
        <f t="shared" si="82"/>
        <v>35.96</v>
      </c>
      <c r="Y98" s="110">
        <f t="shared" si="83"/>
        <v>35.96</v>
      </c>
    </row>
    <row r="99" spans="2:25" ht="15.75" x14ac:dyDescent="0.25">
      <c r="B99" s="62"/>
      <c r="C99" s="61"/>
      <c r="D99" s="61"/>
      <c r="E99" s="61"/>
      <c r="F99" s="8" t="s">
        <v>26</v>
      </c>
      <c r="G99" s="35">
        <v>10</v>
      </c>
      <c r="H99" s="35">
        <v>10</v>
      </c>
      <c r="I99" s="35">
        <v>10</v>
      </c>
      <c r="J99" s="53">
        <v>11.1</v>
      </c>
      <c r="K99" s="53">
        <f t="shared" si="72"/>
        <v>1.1100000000000001</v>
      </c>
      <c r="L99" s="53">
        <f t="shared" si="73"/>
        <v>1.1100000000000001</v>
      </c>
      <c r="M99" s="53">
        <f t="shared" si="74"/>
        <v>1.1100000000000001</v>
      </c>
      <c r="N99" s="53">
        <v>1.5</v>
      </c>
      <c r="O99" s="53">
        <f t="shared" si="75"/>
        <v>0.15</v>
      </c>
      <c r="P99" s="53">
        <f t="shared" si="76"/>
        <v>0.15</v>
      </c>
      <c r="Q99" s="53">
        <f t="shared" si="77"/>
        <v>0.15</v>
      </c>
      <c r="R99" s="53">
        <v>67.8</v>
      </c>
      <c r="S99" s="53">
        <f t="shared" si="78"/>
        <v>6.78</v>
      </c>
      <c r="T99" s="53">
        <f t="shared" si="79"/>
        <v>6.78</v>
      </c>
      <c r="U99" s="53">
        <f t="shared" si="80"/>
        <v>6.78</v>
      </c>
      <c r="V99" s="53">
        <v>329</v>
      </c>
      <c r="W99" s="53">
        <f t="shared" si="81"/>
        <v>32.9</v>
      </c>
      <c r="X99" s="53">
        <f t="shared" si="82"/>
        <v>32.9</v>
      </c>
      <c r="Y99" s="110">
        <f t="shared" si="83"/>
        <v>32.9</v>
      </c>
    </row>
    <row r="100" spans="2:25" ht="15.75" x14ac:dyDescent="0.25">
      <c r="B100" s="62"/>
      <c r="C100" s="61"/>
      <c r="D100" s="61"/>
      <c r="E100" s="61"/>
      <c r="F100" s="8" t="s">
        <v>94</v>
      </c>
      <c r="G100" s="35">
        <v>20</v>
      </c>
      <c r="H100" s="35">
        <v>20</v>
      </c>
      <c r="I100" s="35">
        <v>20</v>
      </c>
      <c r="J100" s="53">
        <v>3.6</v>
      </c>
      <c r="K100" s="53">
        <f t="shared" si="72"/>
        <v>0.72</v>
      </c>
      <c r="L100" s="53">
        <f t="shared" si="73"/>
        <v>0.72</v>
      </c>
      <c r="M100" s="53">
        <f t="shared" si="74"/>
        <v>0.72</v>
      </c>
      <c r="N100" s="53">
        <v>0</v>
      </c>
      <c r="O100" s="53">
        <f t="shared" si="75"/>
        <v>0</v>
      </c>
      <c r="P100" s="53">
        <f t="shared" si="76"/>
        <v>0</v>
      </c>
      <c r="Q100" s="53">
        <f t="shared" si="77"/>
        <v>0</v>
      </c>
      <c r="R100" s="53">
        <v>11.8</v>
      </c>
      <c r="S100" s="53">
        <f t="shared" si="78"/>
        <v>2.36</v>
      </c>
      <c r="T100" s="53">
        <f t="shared" si="79"/>
        <v>2.36</v>
      </c>
      <c r="U100" s="53">
        <f t="shared" si="80"/>
        <v>2.36</v>
      </c>
      <c r="V100" s="53">
        <v>63</v>
      </c>
      <c r="W100" s="53">
        <f t="shared" si="81"/>
        <v>12.6</v>
      </c>
      <c r="X100" s="53">
        <f t="shared" si="82"/>
        <v>12.6</v>
      </c>
      <c r="Y100" s="110">
        <f t="shared" si="83"/>
        <v>12.6</v>
      </c>
    </row>
    <row r="101" spans="2:25" ht="15.75" x14ac:dyDescent="0.25">
      <c r="B101" s="62"/>
      <c r="C101" s="61"/>
      <c r="D101" s="61"/>
      <c r="E101" s="61"/>
      <c r="F101" s="8" t="s">
        <v>22</v>
      </c>
      <c r="G101" s="35">
        <v>16</v>
      </c>
      <c r="H101" s="35">
        <v>16</v>
      </c>
      <c r="I101" s="35">
        <v>16</v>
      </c>
      <c r="J101" s="53">
        <v>1.3</v>
      </c>
      <c r="K101" s="53">
        <f t="shared" si="72"/>
        <v>0.20800000000000002</v>
      </c>
      <c r="L101" s="53">
        <f t="shared" si="73"/>
        <v>0.20800000000000002</v>
      </c>
      <c r="M101" s="53">
        <f t="shared" si="74"/>
        <v>0.20800000000000002</v>
      </c>
      <c r="N101" s="53">
        <v>0.1</v>
      </c>
      <c r="O101" s="53">
        <f t="shared" si="75"/>
        <v>1.6E-2</v>
      </c>
      <c r="P101" s="53">
        <f t="shared" si="76"/>
        <v>1.6E-2</v>
      </c>
      <c r="Q101" s="53">
        <f t="shared" si="77"/>
        <v>1.6E-2</v>
      </c>
      <c r="R101" s="53">
        <v>7</v>
      </c>
      <c r="S101" s="53">
        <f t="shared" si="78"/>
        <v>1.1200000000000001</v>
      </c>
      <c r="T101" s="53">
        <f t="shared" si="79"/>
        <v>1.1200000000000001</v>
      </c>
      <c r="U101" s="53">
        <f t="shared" si="80"/>
        <v>1.1200000000000001</v>
      </c>
      <c r="V101" s="53">
        <v>33</v>
      </c>
      <c r="W101" s="53">
        <f t="shared" si="81"/>
        <v>5.28</v>
      </c>
      <c r="X101" s="53">
        <f t="shared" si="82"/>
        <v>5.28</v>
      </c>
      <c r="Y101" s="110">
        <f t="shared" si="83"/>
        <v>5.28</v>
      </c>
    </row>
    <row r="102" spans="2:25" ht="15.75" x14ac:dyDescent="0.25">
      <c r="B102" s="62"/>
      <c r="C102" s="61"/>
      <c r="D102" s="61"/>
      <c r="E102" s="61"/>
      <c r="F102" s="8" t="s">
        <v>23</v>
      </c>
      <c r="G102" s="35">
        <v>4</v>
      </c>
      <c r="H102" s="35">
        <v>4</v>
      </c>
      <c r="I102" s="35">
        <v>4</v>
      </c>
      <c r="J102" s="53">
        <v>1.7</v>
      </c>
      <c r="K102" s="53">
        <f t="shared" si="72"/>
        <v>6.8000000000000005E-2</v>
      </c>
      <c r="L102" s="53">
        <f t="shared" si="73"/>
        <v>6.8000000000000005E-2</v>
      </c>
      <c r="M102" s="53">
        <f t="shared" si="74"/>
        <v>6.8000000000000005E-2</v>
      </c>
      <c r="N102" s="53">
        <v>0</v>
      </c>
      <c r="O102" s="53">
        <f t="shared" si="75"/>
        <v>0</v>
      </c>
      <c r="P102" s="53">
        <f t="shared" si="76"/>
        <v>0</v>
      </c>
      <c r="Q102" s="53">
        <f t="shared" si="77"/>
        <v>0</v>
      </c>
      <c r="R102" s="53">
        <v>9.5</v>
      </c>
      <c r="S102" s="53">
        <f t="shared" si="78"/>
        <v>0.38</v>
      </c>
      <c r="T102" s="53">
        <f t="shared" si="79"/>
        <v>0.38</v>
      </c>
      <c r="U102" s="53">
        <f t="shared" si="80"/>
        <v>0.38</v>
      </c>
      <c r="V102" s="53">
        <v>43</v>
      </c>
      <c r="W102" s="53">
        <f t="shared" si="81"/>
        <v>1.72</v>
      </c>
      <c r="X102" s="53">
        <f t="shared" si="82"/>
        <v>1.72</v>
      </c>
      <c r="Y102" s="110">
        <f t="shared" si="83"/>
        <v>1.72</v>
      </c>
    </row>
    <row r="103" spans="2:25" ht="15.75" x14ac:dyDescent="0.25">
      <c r="B103" s="62"/>
      <c r="C103" s="61"/>
      <c r="D103" s="61"/>
      <c r="E103" s="61"/>
      <c r="F103" s="8" t="s">
        <v>35</v>
      </c>
      <c r="G103" s="35">
        <v>3</v>
      </c>
      <c r="H103" s="35">
        <v>3</v>
      </c>
      <c r="I103" s="35">
        <v>3</v>
      </c>
      <c r="J103" s="53">
        <v>0</v>
      </c>
      <c r="K103" s="53">
        <f t="shared" si="72"/>
        <v>0</v>
      </c>
      <c r="L103" s="53">
        <f t="shared" si="73"/>
        <v>0</v>
      </c>
      <c r="M103" s="53">
        <f t="shared" si="74"/>
        <v>0</v>
      </c>
      <c r="N103" s="53">
        <v>0</v>
      </c>
      <c r="O103" s="53">
        <f t="shared" si="75"/>
        <v>0</v>
      </c>
      <c r="P103" s="53">
        <f t="shared" si="76"/>
        <v>0</v>
      </c>
      <c r="Q103" s="53">
        <f t="shared" si="77"/>
        <v>0</v>
      </c>
      <c r="R103" s="53">
        <v>99.8</v>
      </c>
      <c r="S103" s="53">
        <f t="shared" si="78"/>
        <v>2.9939999999999998</v>
      </c>
      <c r="T103" s="53">
        <f t="shared" si="79"/>
        <v>2.9939999999999998</v>
      </c>
      <c r="U103" s="53">
        <f t="shared" si="80"/>
        <v>2.9939999999999998</v>
      </c>
      <c r="V103" s="53">
        <v>374</v>
      </c>
      <c r="W103" s="53">
        <f t="shared" si="81"/>
        <v>11.22</v>
      </c>
      <c r="X103" s="53">
        <f t="shared" si="82"/>
        <v>11.22</v>
      </c>
      <c r="Y103" s="110">
        <f t="shared" si="83"/>
        <v>11.22</v>
      </c>
    </row>
    <row r="104" spans="2:25" ht="15.75" x14ac:dyDescent="0.25">
      <c r="B104" s="62"/>
      <c r="C104" s="61"/>
      <c r="D104" s="61"/>
      <c r="E104" s="61"/>
      <c r="F104" s="8" t="s">
        <v>27</v>
      </c>
      <c r="G104" s="35">
        <v>1</v>
      </c>
      <c r="H104" s="35">
        <v>1</v>
      </c>
      <c r="I104" s="35">
        <v>1</v>
      </c>
      <c r="J104" s="53">
        <v>0</v>
      </c>
      <c r="K104" s="53">
        <f t="shared" si="72"/>
        <v>0</v>
      </c>
      <c r="L104" s="53">
        <f t="shared" si="73"/>
        <v>0</v>
      </c>
      <c r="M104" s="53">
        <f t="shared" si="74"/>
        <v>0</v>
      </c>
      <c r="N104" s="53">
        <v>0</v>
      </c>
      <c r="O104" s="53">
        <f t="shared" si="75"/>
        <v>0</v>
      </c>
      <c r="P104" s="53">
        <f t="shared" si="76"/>
        <v>0</v>
      </c>
      <c r="Q104" s="53">
        <f t="shared" si="77"/>
        <v>0</v>
      </c>
      <c r="R104" s="53">
        <v>0</v>
      </c>
      <c r="S104" s="53">
        <f t="shared" si="78"/>
        <v>0</v>
      </c>
      <c r="T104" s="53">
        <f t="shared" si="79"/>
        <v>0</v>
      </c>
      <c r="U104" s="53">
        <f t="shared" si="80"/>
        <v>0</v>
      </c>
      <c r="V104" s="53">
        <v>0</v>
      </c>
      <c r="W104" s="53">
        <f t="shared" si="81"/>
        <v>0</v>
      </c>
      <c r="X104" s="53">
        <f t="shared" si="82"/>
        <v>0</v>
      </c>
      <c r="Y104" s="110">
        <f t="shared" si="83"/>
        <v>0</v>
      </c>
    </row>
    <row r="105" spans="2:25" ht="15.75" x14ac:dyDescent="0.25">
      <c r="B105" s="62" t="s">
        <v>116</v>
      </c>
      <c r="C105" s="61">
        <v>100</v>
      </c>
      <c r="D105" s="61">
        <v>130</v>
      </c>
      <c r="E105" s="61">
        <v>150</v>
      </c>
      <c r="F105" s="8" t="s">
        <v>64</v>
      </c>
      <c r="G105" s="52">
        <v>88</v>
      </c>
      <c r="H105" s="52">
        <v>117</v>
      </c>
      <c r="I105" s="52">
        <v>135</v>
      </c>
      <c r="J105" s="53">
        <v>2</v>
      </c>
      <c r="K105" s="53">
        <f t="shared" si="72"/>
        <v>1.76</v>
      </c>
      <c r="L105" s="53">
        <f t="shared" si="73"/>
        <v>2.34</v>
      </c>
      <c r="M105" s="53">
        <f t="shared" si="74"/>
        <v>2.7</v>
      </c>
      <c r="N105" s="53">
        <v>0.1</v>
      </c>
      <c r="O105" s="53">
        <f t="shared" si="75"/>
        <v>8.8000000000000009E-2</v>
      </c>
      <c r="P105" s="53">
        <f t="shared" si="76"/>
        <v>0.11700000000000001</v>
      </c>
      <c r="Q105" s="53">
        <f t="shared" si="77"/>
        <v>0.13500000000000001</v>
      </c>
      <c r="R105" s="53">
        <v>19.7</v>
      </c>
      <c r="S105" s="53">
        <f t="shared" si="78"/>
        <v>17.335999999999999</v>
      </c>
      <c r="T105" s="53">
        <f t="shared" si="79"/>
        <v>23.048999999999999</v>
      </c>
      <c r="U105" s="53">
        <f t="shared" si="80"/>
        <v>26.594999999999999</v>
      </c>
      <c r="V105" s="53">
        <v>83</v>
      </c>
      <c r="W105" s="53">
        <f t="shared" si="81"/>
        <v>73.040000000000006</v>
      </c>
      <c r="X105" s="53">
        <f t="shared" si="82"/>
        <v>97.11</v>
      </c>
      <c r="Y105" s="110">
        <f t="shared" si="83"/>
        <v>112.05</v>
      </c>
    </row>
    <row r="106" spans="2:25" ht="15.75" x14ac:dyDescent="0.25">
      <c r="B106" s="62"/>
      <c r="C106" s="61"/>
      <c r="D106" s="61"/>
      <c r="E106" s="61"/>
      <c r="F106" s="8" t="s">
        <v>36</v>
      </c>
      <c r="G106" s="52">
        <v>15</v>
      </c>
      <c r="H106" s="52">
        <v>20</v>
      </c>
      <c r="I106" s="52">
        <v>23</v>
      </c>
      <c r="J106" s="53">
        <v>7</v>
      </c>
      <c r="K106" s="53">
        <f t="shared" si="72"/>
        <v>1.05</v>
      </c>
      <c r="L106" s="53">
        <f t="shared" si="73"/>
        <v>1.4</v>
      </c>
      <c r="M106" s="53">
        <f t="shared" si="74"/>
        <v>1.61</v>
      </c>
      <c r="N106" s="53">
        <v>7.9</v>
      </c>
      <c r="O106" s="53">
        <f t="shared" si="75"/>
        <v>1.1850000000000001</v>
      </c>
      <c r="P106" s="53">
        <f t="shared" si="76"/>
        <v>1.58</v>
      </c>
      <c r="Q106" s="53">
        <f t="shared" si="77"/>
        <v>1.8170000000000002</v>
      </c>
      <c r="R106" s="53">
        <v>9.5</v>
      </c>
      <c r="S106" s="53">
        <f t="shared" si="78"/>
        <v>1.425</v>
      </c>
      <c r="T106" s="53">
        <f t="shared" si="79"/>
        <v>1.9</v>
      </c>
      <c r="U106" s="53">
        <f t="shared" si="80"/>
        <v>2.1850000000000001</v>
      </c>
      <c r="V106" s="53">
        <v>135</v>
      </c>
      <c r="W106" s="53">
        <f t="shared" si="81"/>
        <v>20.25</v>
      </c>
      <c r="X106" s="53">
        <f t="shared" si="82"/>
        <v>27</v>
      </c>
      <c r="Y106" s="110">
        <f t="shared" si="83"/>
        <v>31.05</v>
      </c>
    </row>
    <row r="107" spans="2:25" ht="15.75" x14ac:dyDescent="0.25">
      <c r="B107" s="62"/>
      <c r="C107" s="61"/>
      <c r="D107" s="61"/>
      <c r="E107" s="61"/>
      <c r="F107" s="8" t="s">
        <v>117</v>
      </c>
      <c r="G107" s="52">
        <v>2</v>
      </c>
      <c r="H107" s="52">
        <v>3</v>
      </c>
      <c r="I107" s="52">
        <v>4</v>
      </c>
      <c r="J107" s="53">
        <v>0.3</v>
      </c>
      <c r="K107" s="53">
        <f t="shared" si="72"/>
        <v>6.0000000000000001E-3</v>
      </c>
      <c r="L107" s="53">
        <f t="shared" si="73"/>
        <v>8.9999999999999993E-3</v>
      </c>
      <c r="M107" s="53">
        <f t="shared" si="74"/>
        <v>1.2E-2</v>
      </c>
      <c r="N107" s="53">
        <v>82</v>
      </c>
      <c r="O107" s="53">
        <f t="shared" si="75"/>
        <v>1.64</v>
      </c>
      <c r="P107" s="53">
        <f t="shared" si="76"/>
        <v>2.46</v>
      </c>
      <c r="Q107" s="53">
        <f t="shared" si="77"/>
        <v>3.28</v>
      </c>
      <c r="R107" s="53">
        <v>1</v>
      </c>
      <c r="S107" s="53">
        <f t="shared" si="78"/>
        <v>0.02</v>
      </c>
      <c r="T107" s="53">
        <f t="shared" si="79"/>
        <v>0.03</v>
      </c>
      <c r="U107" s="53">
        <f t="shared" si="80"/>
        <v>0.04</v>
      </c>
      <c r="V107" s="53">
        <v>749</v>
      </c>
      <c r="W107" s="53">
        <f t="shared" si="81"/>
        <v>14.98</v>
      </c>
      <c r="X107" s="53">
        <f t="shared" si="82"/>
        <v>22.47</v>
      </c>
      <c r="Y107" s="110">
        <f t="shared" si="83"/>
        <v>29.96</v>
      </c>
    </row>
    <row r="108" spans="2:25" ht="15.75" x14ac:dyDescent="0.25">
      <c r="B108" s="62"/>
      <c r="C108" s="61"/>
      <c r="D108" s="61"/>
      <c r="E108" s="61"/>
      <c r="F108" s="8" t="s">
        <v>27</v>
      </c>
      <c r="G108" s="52">
        <v>1</v>
      </c>
      <c r="H108" s="52">
        <v>1</v>
      </c>
      <c r="I108" s="52">
        <v>1</v>
      </c>
      <c r="J108" s="53">
        <v>0</v>
      </c>
      <c r="K108" s="53">
        <f t="shared" si="72"/>
        <v>0</v>
      </c>
      <c r="L108" s="53">
        <f t="shared" si="73"/>
        <v>0</v>
      </c>
      <c r="M108" s="53">
        <f t="shared" si="74"/>
        <v>0</v>
      </c>
      <c r="N108" s="53">
        <v>0</v>
      </c>
      <c r="O108" s="53">
        <f t="shared" si="75"/>
        <v>0</v>
      </c>
      <c r="P108" s="53">
        <f t="shared" si="76"/>
        <v>0</v>
      </c>
      <c r="Q108" s="53">
        <f t="shared" si="77"/>
        <v>0</v>
      </c>
      <c r="R108" s="53">
        <v>0</v>
      </c>
      <c r="S108" s="53">
        <f t="shared" si="78"/>
        <v>0</v>
      </c>
      <c r="T108" s="53">
        <f t="shared" si="79"/>
        <v>0</v>
      </c>
      <c r="U108" s="53">
        <f t="shared" si="80"/>
        <v>0</v>
      </c>
      <c r="V108" s="53">
        <v>0</v>
      </c>
      <c r="W108" s="53">
        <f t="shared" si="81"/>
        <v>0</v>
      </c>
      <c r="X108" s="53">
        <f t="shared" si="82"/>
        <v>0</v>
      </c>
      <c r="Y108" s="110">
        <f t="shared" si="83"/>
        <v>0</v>
      </c>
    </row>
    <row r="109" spans="2:25" ht="15.75" x14ac:dyDescent="0.25">
      <c r="B109" s="62"/>
      <c r="C109" s="61"/>
      <c r="D109" s="61"/>
      <c r="E109" s="61"/>
      <c r="F109" s="8" t="s">
        <v>82</v>
      </c>
      <c r="G109" s="52">
        <v>5</v>
      </c>
      <c r="H109" s="52">
        <v>5</v>
      </c>
      <c r="I109" s="52">
        <v>5</v>
      </c>
      <c r="J109" s="53">
        <v>1.3</v>
      </c>
      <c r="K109" s="53">
        <f t="shared" si="72"/>
        <v>6.5000000000000002E-2</v>
      </c>
      <c r="L109" s="53">
        <f t="shared" si="73"/>
        <v>6.5000000000000002E-2</v>
      </c>
      <c r="M109" s="53">
        <f t="shared" si="74"/>
        <v>6.5000000000000002E-2</v>
      </c>
      <c r="N109" s="53">
        <v>72.5</v>
      </c>
      <c r="O109" s="53">
        <f t="shared" si="75"/>
        <v>3.625</v>
      </c>
      <c r="P109" s="53">
        <f t="shared" si="76"/>
        <v>3.625</v>
      </c>
      <c r="Q109" s="53">
        <f t="shared" si="77"/>
        <v>3.625</v>
      </c>
      <c r="R109" s="53">
        <v>0.9</v>
      </c>
      <c r="S109" s="53">
        <f t="shared" si="78"/>
        <v>4.4999999999999998E-2</v>
      </c>
      <c r="T109" s="53">
        <f t="shared" si="79"/>
        <v>4.4999999999999998E-2</v>
      </c>
      <c r="U109" s="53">
        <f t="shared" si="80"/>
        <v>4.4999999999999998E-2</v>
      </c>
      <c r="V109" s="53">
        <v>661</v>
      </c>
      <c r="W109" s="53">
        <f t="shared" si="81"/>
        <v>33.049999999999997</v>
      </c>
      <c r="X109" s="53">
        <f t="shared" si="82"/>
        <v>33.049999999999997</v>
      </c>
      <c r="Y109" s="110">
        <f t="shared" si="83"/>
        <v>33.049999999999997</v>
      </c>
    </row>
    <row r="110" spans="2:25" ht="15.75" x14ac:dyDescent="0.25">
      <c r="B110" s="62" t="s">
        <v>118</v>
      </c>
      <c r="C110" s="61">
        <v>60</v>
      </c>
      <c r="D110" s="61">
        <v>80</v>
      </c>
      <c r="E110" s="61">
        <v>80</v>
      </c>
      <c r="F110" s="51" t="s">
        <v>119</v>
      </c>
      <c r="G110" s="52">
        <v>33</v>
      </c>
      <c r="H110" s="52">
        <v>40</v>
      </c>
      <c r="I110" s="52">
        <v>40</v>
      </c>
      <c r="J110" s="53">
        <v>10.3</v>
      </c>
      <c r="K110" s="53">
        <f t="shared" si="72"/>
        <v>3.3990000000000005</v>
      </c>
      <c r="L110" s="53">
        <f t="shared" si="73"/>
        <v>4.12</v>
      </c>
      <c r="M110" s="53">
        <f t="shared" si="74"/>
        <v>4.12</v>
      </c>
      <c r="N110" s="53">
        <v>0.9</v>
      </c>
      <c r="O110" s="53">
        <f t="shared" si="75"/>
        <v>0.29699999999999999</v>
      </c>
      <c r="P110" s="53">
        <f t="shared" si="76"/>
        <v>0.36</v>
      </c>
      <c r="Q110" s="53">
        <f t="shared" si="77"/>
        <v>0.36</v>
      </c>
      <c r="R110" s="53">
        <v>74.2</v>
      </c>
      <c r="S110" s="53">
        <f t="shared" si="78"/>
        <v>24.486000000000001</v>
      </c>
      <c r="T110" s="53">
        <f t="shared" si="79"/>
        <v>29.68</v>
      </c>
      <c r="U110" s="53">
        <f t="shared" si="80"/>
        <v>29.68</v>
      </c>
      <c r="V110" s="53">
        <v>327</v>
      </c>
      <c r="W110" s="53">
        <f t="shared" si="81"/>
        <v>107.91</v>
      </c>
      <c r="X110" s="53">
        <f t="shared" si="82"/>
        <v>130.80000000000001</v>
      </c>
      <c r="Y110" s="110">
        <f t="shared" si="83"/>
        <v>130.80000000000001</v>
      </c>
    </row>
    <row r="111" spans="2:25" ht="15.75" x14ac:dyDescent="0.25">
      <c r="B111" s="62"/>
      <c r="C111" s="61"/>
      <c r="D111" s="61"/>
      <c r="E111" s="61"/>
      <c r="F111" s="51" t="s">
        <v>35</v>
      </c>
      <c r="G111" s="52">
        <v>3</v>
      </c>
      <c r="H111" s="52">
        <v>4</v>
      </c>
      <c r="I111" s="52">
        <v>4</v>
      </c>
      <c r="J111" s="53">
        <v>0</v>
      </c>
      <c r="K111" s="53">
        <f t="shared" si="72"/>
        <v>0</v>
      </c>
      <c r="L111" s="53">
        <f t="shared" si="73"/>
        <v>0</v>
      </c>
      <c r="M111" s="53">
        <f t="shared" si="74"/>
        <v>0</v>
      </c>
      <c r="N111" s="53">
        <v>0</v>
      </c>
      <c r="O111" s="53">
        <f t="shared" si="75"/>
        <v>0</v>
      </c>
      <c r="P111" s="53">
        <f t="shared" si="76"/>
        <v>0</v>
      </c>
      <c r="Q111" s="53">
        <f t="shared" si="77"/>
        <v>0</v>
      </c>
      <c r="R111" s="53">
        <v>99.8</v>
      </c>
      <c r="S111" s="53">
        <f t="shared" si="78"/>
        <v>2.9939999999999998</v>
      </c>
      <c r="T111" s="53">
        <f t="shared" si="79"/>
        <v>3.992</v>
      </c>
      <c r="U111" s="53">
        <f t="shared" si="80"/>
        <v>3.992</v>
      </c>
      <c r="V111" s="53">
        <v>374</v>
      </c>
      <c r="W111" s="53">
        <f t="shared" si="81"/>
        <v>11.22</v>
      </c>
      <c r="X111" s="53">
        <f t="shared" si="82"/>
        <v>14.96</v>
      </c>
      <c r="Y111" s="110">
        <f t="shared" si="83"/>
        <v>14.96</v>
      </c>
    </row>
    <row r="112" spans="2:25" ht="15.75" x14ac:dyDescent="0.25">
      <c r="B112" s="62"/>
      <c r="C112" s="61"/>
      <c r="D112" s="61"/>
      <c r="E112" s="61"/>
      <c r="F112" s="51" t="s">
        <v>120</v>
      </c>
      <c r="G112" s="52">
        <v>2</v>
      </c>
      <c r="H112" s="52">
        <v>3</v>
      </c>
      <c r="I112" s="52">
        <v>3</v>
      </c>
      <c r="J112" s="53">
        <v>1.3</v>
      </c>
      <c r="K112" s="53">
        <f t="shared" si="72"/>
        <v>2.6000000000000002E-2</v>
      </c>
      <c r="L112" s="53">
        <f t="shared" si="73"/>
        <v>3.9000000000000007E-2</v>
      </c>
      <c r="M112" s="53">
        <f t="shared" si="74"/>
        <v>3.9000000000000007E-2</v>
      </c>
      <c r="N112" s="53">
        <v>72.5</v>
      </c>
      <c r="O112" s="53">
        <f t="shared" si="75"/>
        <v>1.45</v>
      </c>
      <c r="P112" s="53">
        <f t="shared" si="76"/>
        <v>2.1749999999999998</v>
      </c>
      <c r="Q112" s="53">
        <f t="shared" si="77"/>
        <v>2.1749999999999998</v>
      </c>
      <c r="R112" s="53">
        <v>0.9</v>
      </c>
      <c r="S112" s="53">
        <f t="shared" si="78"/>
        <v>1.8000000000000002E-2</v>
      </c>
      <c r="T112" s="53">
        <f t="shared" si="79"/>
        <v>2.7000000000000003E-2</v>
      </c>
      <c r="U112" s="53">
        <f t="shared" si="80"/>
        <v>2.7000000000000003E-2</v>
      </c>
      <c r="V112" s="53">
        <v>661</v>
      </c>
      <c r="W112" s="53">
        <f t="shared" si="81"/>
        <v>13.22</v>
      </c>
      <c r="X112" s="53">
        <f t="shared" si="82"/>
        <v>19.829999999999998</v>
      </c>
      <c r="Y112" s="110">
        <f t="shared" si="83"/>
        <v>19.829999999999998</v>
      </c>
    </row>
    <row r="113" spans="2:25" ht="15.75" x14ac:dyDescent="0.25">
      <c r="B113" s="62"/>
      <c r="C113" s="61"/>
      <c r="D113" s="61"/>
      <c r="E113" s="61"/>
      <c r="F113" s="51" t="s">
        <v>102</v>
      </c>
      <c r="G113" s="52">
        <v>2</v>
      </c>
      <c r="H113" s="52">
        <v>3</v>
      </c>
      <c r="I113" s="52">
        <v>3</v>
      </c>
      <c r="J113" s="53">
        <v>12.7</v>
      </c>
      <c r="K113" s="53">
        <f t="shared" si="72"/>
        <v>0.254</v>
      </c>
      <c r="L113" s="53">
        <f t="shared" si="73"/>
        <v>0.38099999999999995</v>
      </c>
      <c r="M113" s="53">
        <f t="shared" si="74"/>
        <v>0.38099999999999995</v>
      </c>
      <c r="N113" s="53">
        <v>11.5</v>
      </c>
      <c r="O113" s="53">
        <f t="shared" si="75"/>
        <v>0.23</v>
      </c>
      <c r="P113" s="53">
        <f t="shared" si="76"/>
        <v>0.34499999999999997</v>
      </c>
      <c r="Q113" s="53">
        <f t="shared" si="77"/>
        <v>0.34499999999999997</v>
      </c>
      <c r="R113" s="53">
        <v>0.7</v>
      </c>
      <c r="S113" s="53">
        <f t="shared" si="78"/>
        <v>1.3999999999999999E-2</v>
      </c>
      <c r="T113" s="53">
        <f t="shared" si="79"/>
        <v>2.0999999999999998E-2</v>
      </c>
      <c r="U113" s="53">
        <f t="shared" si="80"/>
        <v>2.0999999999999998E-2</v>
      </c>
      <c r="V113" s="53">
        <v>157</v>
      </c>
      <c r="W113" s="53">
        <f t="shared" si="81"/>
        <v>3.14</v>
      </c>
      <c r="X113" s="53">
        <f t="shared" si="82"/>
        <v>4.71</v>
      </c>
      <c r="Y113" s="110">
        <f t="shared" si="83"/>
        <v>4.71</v>
      </c>
    </row>
    <row r="114" spans="2:25" ht="15.75" x14ac:dyDescent="0.25">
      <c r="B114" s="62"/>
      <c r="C114" s="61"/>
      <c r="D114" s="61"/>
      <c r="E114" s="61"/>
      <c r="F114" s="51" t="s">
        <v>27</v>
      </c>
      <c r="G114" s="52">
        <v>1</v>
      </c>
      <c r="H114" s="52">
        <v>1</v>
      </c>
      <c r="I114" s="52">
        <v>1</v>
      </c>
      <c r="J114" s="53">
        <v>0</v>
      </c>
      <c r="K114" s="53">
        <f t="shared" si="72"/>
        <v>0</v>
      </c>
      <c r="L114" s="53">
        <f t="shared" si="73"/>
        <v>0</v>
      </c>
      <c r="M114" s="53">
        <f t="shared" si="74"/>
        <v>0</v>
      </c>
      <c r="N114" s="53">
        <v>0</v>
      </c>
      <c r="O114" s="53">
        <f t="shared" si="75"/>
        <v>0</v>
      </c>
      <c r="P114" s="53">
        <f t="shared" si="76"/>
        <v>0</v>
      </c>
      <c r="Q114" s="53">
        <f t="shared" si="77"/>
        <v>0</v>
      </c>
      <c r="R114" s="53">
        <v>0</v>
      </c>
      <c r="S114" s="53">
        <f t="shared" si="78"/>
        <v>0</v>
      </c>
      <c r="T114" s="53">
        <f t="shared" si="79"/>
        <v>0</v>
      </c>
      <c r="U114" s="53">
        <f t="shared" si="80"/>
        <v>0</v>
      </c>
      <c r="V114" s="53">
        <v>0</v>
      </c>
      <c r="W114" s="53">
        <f t="shared" si="81"/>
        <v>0</v>
      </c>
      <c r="X114" s="53">
        <f t="shared" si="82"/>
        <v>0</v>
      </c>
      <c r="Y114" s="110">
        <f t="shared" si="83"/>
        <v>0</v>
      </c>
    </row>
    <row r="115" spans="2:25" ht="15.75" x14ac:dyDescent="0.25">
      <c r="B115" s="62"/>
      <c r="C115" s="61"/>
      <c r="D115" s="61"/>
      <c r="E115" s="61"/>
      <c r="F115" s="51" t="s">
        <v>121</v>
      </c>
      <c r="G115" s="52">
        <v>1</v>
      </c>
      <c r="H115" s="52">
        <v>1</v>
      </c>
      <c r="I115" s="52">
        <v>1</v>
      </c>
      <c r="J115" s="53">
        <v>12.7</v>
      </c>
      <c r="K115" s="53">
        <f t="shared" si="72"/>
        <v>0.127</v>
      </c>
      <c r="L115" s="53">
        <f t="shared" si="73"/>
        <v>0.127</v>
      </c>
      <c r="M115" s="53">
        <f t="shared" si="74"/>
        <v>0.127</v>
      </c>
      <c r="N115" s="53">
        <v>2.7</v>
      </c>
      <c r="O115" s="53">
        <f t="shared" si="75"/>
        <v>2.7000000000000003E-2</v>
      </c>
      <c r="P115" s="53">
        <f t="shared" si="76"/>
        <v>2.7000000000000003E-2</v>
      </c>
      <c r="Q115" s="53">
        <f t="shared" si="77"/>
        <v>2.7000000000000003E-2</v>
      </c>
      <c r="R115" s="53">
        <v>8.5</v>
      </c>
      <c r="S115" s="53">
        <f t="shared" si="78"/>
        <v>8.5000000000000006E-2</v>
      </c>
      <c r="T115" s="53">
        <f t="shared" si="79"/>
        <v>8.5000000000000006E-2</v>
      </c>
      <c r="U115" s="53">
        <f t="shared" si="80"/>
        <v>8.5000000000000006E-2</v>
      </c>
      <c r="V115" s="53">
        <v>109</v>
      </c>
      <c r="W115" s="53">
        <f t="shared" si="81"/>
        <v>1.0900000000000001</v>
      </c>
      <c r="X115" s="53">
        <f t="shared" si="82"/>
        <v>1.0900000000000001</v>
      </c>
      <c r="Y115" s="110">
        <f t="shared" si="83"/>
        <v>1.0900000000000001</v>
      </c>
    </row>
    <row r="116" spans="2:25" ht="15.75" x14ac:dyDescent="0.25">
      <c r="B116" s="62"/>
      <c r="C116" s="61"/>
      <c r="D116" s="61"/>
      <c r="E116" s="61"/>
      <c r="F116" s="51" t="s">
        <v>122</v>
      </c>
      <c r="G116" s="20">
        <v>28</v>
      </c>
      <c r="H116" s="20">
        <v>37</v>
      </c>
      <c r="I116" s="20">
        <v>37</v>
      </c>
      <c r="J116" s="53">
        <v>18</v>
      </c>
      <c r="K116" s="53">
        <f t="shared" si="72"/>
        <v>5.04</v>
      </c>
      <c r="L116" s="53">
        <f t="shared" si="73"/>
        <v>6.66</v>
      </c>
      <c r="M116" s="53">
        <f t="shared" si="74"/>
        <v>6.66</v>
      </c>
      <c r="N116" s="53">
        <v>0.6</v>
      </c>
      <c r="O116" s="53">
        <f t="shared" si="75"/>
        <v>0.16800000000000001</v>
      </c>
      <c r="P116" s="53">
        <f t="shared" si="76"/>
        <v>0.222</v>
      </c>
      <c r="Q116" s="53">
        <f t="shared" si="77"/>
        <v>0.222</v>
      </c>
      <c r="R116" s="53">
        <v>1.5</v>
      </c>
      <c r="S116" s="53">
        <f t="shared" si="78"/>
        <v>0.42</v>
      </c>
      <c r="T116" s="53">
        <f t="shared" si="79"/>
        <v>0.55500000000000005</v>
      </c>
      <c r="U116" s="53">
        <f t="shared" si="80"/>
        <v>0.55500000000000005</v>
      </c>
      <c r="V116" s="53">
        <v>86</v>
      </c>
      <c r="W116" s="53">
        <f t="shared" si="81"/>
        <v>24.08</v>
      </c>
      <c r="X116" s="53">
        <f t="shared" si="82"/>
        <v>31.82</v>
      </c>
      <c r="Y116" s="110">
        <f t="shared" si="83"/>
        <v>31.82</v>
      </c>
    </row>
    <row r="117" spans="2:25" ht="15.75" x14ac:dyDescent="0.25">
      <c r="B117" s="62"/>
      <c r="C117" s="61"/>
      <c r="D117" s="61"/>
      <c r="E117" s="61"/>
      <c r="F117" s="51" t="s">
        <v>123</v>
      </c>
      <c r="G117" s="36">
        <v>0.3</v>
      </c>
      <c r="H117" s="36">
        <v>0.3</v>
      </c>
      <c r="I117" s="36">
        <v>0.3</v>
      </c>
      <c r="J117" s="53">
        <v>0.1</v>
      </c>
      <c r="K117" s="53">
        <f t="shared" si="72"/>
        <v>2.9999999999999997E-4</v>
      </c>
      <c r="L117" s="53">
        <f t="shared" si="73"/>
        <v>2.9999999999999997E-4</v>
      </c>
      <c r="M117" s="53">
        <f t="shared" si="74"/>
        <v>2.9999999999999997E-4</v>
      </c>
      <c r="N117" s="53">
        <v>0.1</v>
      </c>
      <c r="O117" s="53">
        <f t="shared" si="75"/>
        <v>2.9999999999999997E-4</v>
      </c>
      <c r="P117" s="53">
        <f t="shared" si="76"/>
        <v>2.9999999999999997E-4</v>
      </c>
      <c r="Q117" s="53">
        <f t="shared" si="77"/>
        <v>2.9999999999999997E-4</v>
      </c>
      <c r="R117" s="53">
        <v>87.6</v>
      </c>
      <c r="S117" s="53">
        <f t="shared" si="78"/>
        <v>0.26279999999999998</v>
      </c>
      <c r="T117" s="53">
        <f t="shared" si="79"/>
        <v>0.26279999999999998</v>
      </c>
      <c r="U117" s="53">
        <f t="shared" si="80"/>
        <v>0.26279999999999998</v>
      </c>
      <c r="V117" s="53">
        <v>351</v>
      </c>
      <c r="W117" s="53">
        <f t="shared" si="81"/>
        <v>1.0529999999999999</v>
      </c>
      <c r="X117" s="53">
        <f t="shared" si="82"/>
        <v>1.0529999999999999</v>
      </c>
      <c r="Y117" s="110">
        <f t="shared" si="83"/>
        <v>1.0529999999999999</v>
      </c>
    </row>
    <row r="118" spans="2:25" ht="15.75" x14ac:dyDescent="0.25">
      <c r="B118" s="62"/>
      <c r="C118" s="61"/>
      <c r="D118" s="61"/>
      <c r="E118" s="61"/>
      <c r="F118" s="51" t="s">
        <v>24</v>
      </c>
      <c r="G118" s="20">
        <v>1</v>
      </c>
      <c r="H118" s="20">
        <v>1</v>
      </c>
      <c r="I118" s="20">
        <v>1</v>
      </c>
      <c r="J118" s="53">
        <v>0</v>
      </c>
      <c r="K118" s="53">
        <f t="shared" si="72"/>
        <v>0</v>
      </c>
      <c r="L118" s="53">
        <f t="shared" si="73"/>
        <v>0</v>
      </c>
      <c r="M118" s="53">
        <f t="shared" si="74"/>
        <v>0</v>
      </c>
      <c r="N118" s="53">
        <v>99.9</v>
      </c>
      <c r="O118" s="53">
        <f t="shared" si="75"/>
        <v>0.99900000000000011</v>
      </c>
      <c r="P118" s="53">
        <f t="shared" si="76"/>
        <v>0.99900000000000011</v>
      </c>
      <c r="Q118" s="53">
        <f t="shared" si="77"/>
        <v>0.99900000000000011</v>
      </c>
      <c r="R118" s="53">
        <v>0</v>
      </c>
      <c r="S118" s="53">
        <f t="shared" si="78"/>
        <v>0</v>
      </c>
      <c r="T118" s="53">
        <f t="shared" si="79"/>
        <v>0</v>
      </c>
      <c r="U118" s="53">
        <f t="shared" si="80"/>
        <v>0</v>
      </c>
      <c r="V118" s="53">
        <v>899</v>
      </c>
      <c r="W118" s="53">
        <f t="shared" si="81"/>
        <v>8.99</v>
      </c>
      <c r="X118" s="53">
        <f t="shared" si="82"/>
        <v>8.99</v>
      </c>
      <c r="Y118" s="110">
        <f t="shared" si="83"/>
        <v>8.99</v>
      </c>
    </row>
    <row r="119" spans="2:25" ht="15.75" x14ac:dyDescent="0.25">
      <c r="B119" s="116" t="s">
        <v>103</v>
      </c>
      <c r="C119" s="52">
        <v>200</v>
      </c>
      <c r="D119" s="52">
        <v>200</v>
      </c>
      <c r="E119" s="52">
        <v>200</v>
      </c>
      <c r="F119" s="5" t="s">
        <v>104</v>
      </c>
      <c r="G119" s="52">
        <v>200</v>
      </c>
      <c r="H119" s="52">
        <v>200</v>
      </c>
      <c r="I119" s="52">
        <v>200</v>
      </c>
      <c r="J119" s="53">
        <v>0.5</v>
      </c>
      <c r="K119" s="53">
        <f>G119*J119/100</f>
        <v>1</v>
      </c>
      <c r="L119" s="53">
        <f>H119*J119/100</f>
        <v>1</v>
      </c>
      <c r="M119" s="53">
        <f>I119*J119/100</f>
        <v>1</v>
      </c>
      <c r="N119" s="53">
        <v>0.1</v>
      </c>
      <c r="O119" s="53">
        <f>G119*N119/100</f>
        <v>0.2</v>
      </c>
      <c r="P119" s="53">
        <f>H119*N119/100</f>
        <v>0.2</v>
      </c>
      <c r="Q119" s="53">
        <f>I119*N119/100</f>
        <v>0.2</v>
      </c>
      <c r="R119" s="53">
        <v>10.1</v>
      </c>
      <c r="S119" s="53">
        <f>G119*R119/100</f>
        <v>20.2</v>
      </c>
      <c r="T119" s="53">
        <f>H119*R119/100</f>
        <v>20.2</v>
      </c>
      <c r="U119" s="53">
        <f>I119*R119/100</f>
        <v>20.2</v>
      </c>
      <c r="V119" s="53">
        <v>46</v>
      </c>
      <c r="W119" s="53">
        <f>G119*V119/100</f>
        <v>92</v>
      </c>
      <c r="X119" s="53">
        <f>H119*V119/100</f>
        <v>92</v>
      </c>
      <c r="Y119" s="110">
        <f>I119*V119/100</f>
        <v>92</v>
      </c>
    </row>
    <row r="120" spans="2:25" ht="31.5" x14ac:dyDescent="0.25">
      <c r="B120" s="107" t="s">
        <v>37</v>
      </c>
      <c r="C120" s="52">
        <v>20</v>
      </c>
      <c r="D120" s="52">
        <v>35</v>
      </c>
      <c r="E120" s="52">
        <v>40</v>
      </c>
      <c r="F120" s="39" t="s">
        <v>37</v>
      </c>
      <c r="G120" s="20">
        <v>20</v>
      </c>
      <c r="H120" s="20">
        <v>35</v>
      </c>
      <c r="I120" s="20">
        <v>40</v>
      </c>
      <c r="J120" s="53">
        <v>6.5</v>
      </c>
      <c r="K120" s="53">
        <f t="shared" si="72"/>
        <v>1.3</v>
      </c>
      <c r="L120" s="53">
        <f t="shared" si="73"/>
        <v>2.2749999999999999</v>
      </c>
      <c r="M120" s="53">
        <f t="shared" si="74"/>
        <v>2.6</v>
      </c>
      <c r="N120" s="53">
        <v>1</v>
      </c>
      <c r="O120" s="53">
        <f t="shared" si="75"/>
        <v>0.2</v>
      </c>
      <c r="P120" s="53">
        <f t="shared" si="76"/>
        <v>0.35</v>
      </c>
      <c r="Q120" s="53">
        <f t="shared" si="77"/>
        <v>0.4</v>
      </c>
      <c r="R120" s="53">
        <v>40.1</v>
      </c>
      <c r="S120" s="53">
        <f t="shared" si="78"/>
        <v>8.02</v>
      </c>
      <c r="T120" s="53">
        <f t="shared" si="79"/>
        <v>14.035</v>
      </c>
      <c r="U120" s="53">
        <f t="shared" si="80"/>
        <v>16.04</v>
      </c>
      <c r="V120" s="53">
        <v>190</v>
      </c>
      <c r="W120" s="53">
        <f t="shared" si="81"/>
        <v>38</v>
      </c>
      <c r="X120" s="53">
        <f t="shared" si="82"/>
        <v>66.5</v>
      </c>
      <c r="Y120" s="110">
        <f>I120*V120/100</f>
        <v>76</v>
      </c>
    </row>
    <row r="121" spans="2:25" ht="15.75" x14ac:dyDescent="0.25">
      <c r="B121" s="157"/>
      <c r="C121" s="8"/>
      <c r="D121" s="8"/>
      <c r="E121" s="8"/>
      <c r="F121" s="8"/>
      <c r="G121" s="8"/>
      <c r="H121" s="8"/>
      <c r="I121" s="8"/>
      <c r="J121" s="95"/>
      <c r="K121" s="153">
        <f>SUM(K90:K120)</f>
        <v>44.337299999999992</v>
      </c>
      <c r="L121" s="153">
        <f>SUM(L90:L120)</f>
        <v>63.013300000000001</v>
      </c>
      <c r="M121" s="153">
        <f>SUM(M90:M120)</f>
        <v>76.540299999999974</v>
      </c>
      <c r="N121" s="153"/>
      <c r="O121" s="153">
        <f>SUM(O90:O120)</f>
        <v>25.439299999999996</v>
      </c>
      <c r="P121" s="153">
        <f>SUM(P90:P120)</f>
        <v>33.894300000000015</v>
      </c>
      <c r="Q121" s="153">
        <f>SUM(Q90:Q120)</f>
        <v>39.943300000000008</v>
      </c>
      <c r="R121" s="153"/>
      <c r="S121" s="153">
        <f>SUM(S90:S120)</f>
        <v>106.56479999999999</v>
      </c>
      <c r="T121" s="153">
        <f>SUM(T90:T120)</f>
        <v>134.49180000000001</v>
      </c>
      <c r="U121" s="153">
        <f>SUM(U90:U120)</f>
        <v>142.90780000000004</v>
      </c>
      <c r="V121" s="153"/>
      <c r="W121" s="153">
        <f>SUM(W90:W120)</f>
        <v>712.41300000000024</v>
      </c>
      <c r="X121" s="153">
        <f>SUM(X90:X120)</f>
        <v>913.39300000000026</v>
      </c>
      <c r="Y121" s="154">
        <f>SUM(Y90:Y120)</f>
        <v>999.54300000000012</v>
      </c>
    </row>
    <row r="122" spans="2:25" ht="18.75" customHeight="1" x14ac:dyDescent="0.25">
      <c r="B122" s="117" t="s">
        <v>163</v>
      </c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138"/>
    </row>
    <row r="123" spans="2:25" ht="15.75" x14ac:dyDescent="0.25">
      <c r="B123" s="140" t="s">
        <v>130</v>
      </c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41"/>
    </row>
    <row r="124" spans="2:25" ht="31.5" x14ac:dyDescent="0.25">
      <c r="B124" s="62" t="s">
        <v>126</v>
      </c>
      <c r="C124" s="61">
        <v>200</v>
      </c>
      <c r="D124" s="61">
        <v>200</v>
      </c>
      <c r="E124" s="61">
        <v>250</v>
      </c>
      <c r="F124" s="5" t="s">
        <v>127</v>
      </c>
      <c r="G124" s="20">
        <v>80</v>
      </c>
      <c r="H124" s="20">
        <v>80</v>
      </c>
      <c r="I124" s="20">
        <v>143</v>
      </c>
      <c r="J124" s="53">
        <v>67.7</v>
      </c>
      <c r="K124" s="53">
        <f t="shared" ref="K124:K132" si="84">G124*J124/100</f>
        <v>54.16</v>
      </c>
      <c r="L124" s="53">
        <f t="shared" ref="L124:L132" si="85">H124*J124/100</f>
        <v>54.16</v>
      </c>
      <c r="M124" s="53">
        <f t="shared" ref="M124:M132" si="86">I124*J124/100</f>
        <v>96.811000000000007</v>
      </c>
      <c r="N124" s="53">
        <v>18.899999999999999</v>
      </c>
      <c r="O124" s="53">
        <f t="shared" ref="O124:O132" si="87">G124*N124/100</f>
        <v>15.12</v>
      </c>
      <c r="P124" s="53">
        <f t="shared" ref="P124:P132" si="88">H124*N124/100</f>
        <v>15.12</v>
      </c>
      <c r="Q124" s="53">
        <f t="shared" ref="Q124:Q132" si="89">I124*N124/100</f>
        <v>27.026999999999997</v>
      </c>
      <c r="R124" s="53">
        <v>12.4</v>
      </c>
      <c r="S124" s="53">
        <f t="shared" ref="S124:S132" si="90">G124*R124/100</f>
        <v>9.92</v>
      </c>
      <c r="T124" s="53">
        <f t="shared" ref="T124:T132" si="91">H124*R124/100</f>
        <v>9.92</v>
      </c>
      <c r="U124" s="53">
        <f t="shared" ref="U124:U132" si="92">I124*R124/100</f>
        <v>17.731999999999999</v>
      </c>
      <c r="V124" s="53">
        <v>187</v>
      </c>
      <c r="W124" s="53">
        <f t="shared" ref="W124:W132" si="93">G124*V124/100</f>
        <v>149.6</v>
      </c>
      <c r="X124" s="53">
        <f>(H124*V124)/100</f>
        <v>149.6</v>
      </c>
      <c r="Y124" s="110">
        <f>(I124*V124)/100</f>
        <v>267.41000000000003</v>
      </c>
    </row>
    <row r="125" spans="2:25" ht="15.75" x14ac:dyDescent="0.25">
      <c r="B125" s="62"/>
      <c r="C125" s="61"/>
      <c r="D125" s="61"/>
      <c r="E125" s="61"/>
      <c r="F125" s="8" t="s">
        <v>128</v>
      </c>
      <c r="G125" s="20">
        <v>43</v>
      </c>
      <c r="H125" s="20">
        <v>43</v>
      </c>
      <c r="I125" s="20">
        <v>68</v>
      </c>
      <c r="J125" s="53">
        <v>7</v>
      </c>
      <c r="K125" s="53">
        <f t="shared" si="84"/>
        <v>3.01</v>
      </c>
      <c r="L125" s="53">
        <f t="shared" si="85"/>
        <v>3.01</v>
      </c>
      <c r="M125" s="53">
        <f t="shared" si="86"/>
        <v>4.76</v>
      </c>
      <c r="N125" s="53">
        <v>0.6</v>
      </c>
      <c r="O125" s="53">
        <f t="shared" si="87"/>
        <v>0.25800000000000001</v>
      </c>
      <c r="P125" s="53">
        <f t="shared" si="88"/>
        <v>0.25800000000000001</v>
      </c>
      <c r="Q125" s="53">
        <f t="shared" si="89"/>
        <v>0.40799999999999997</v>
      </c>
      <c r="R125" s="53">
        <v>77.3</v>
      </c>
      <c r="S125" s="53">
        <f t="shared" si="90"/>
        <v>33.239000000000004</v>
      </c>
      <c r="T125" s="53">
        <f t="shared" si="91"/>
        <v>33.239000000000004</v>
      </c>
      <c r="U125" s="53">
        <f t="shared" si="92"/>
        <v>52.563999999999993</v>
      </c>
      <c r="V125" s="53">
        <v>323</v>
      </c>
      <c r="W125" s="53">
        <f t="shared" si="93"/>
        <v>138.88999999999999</v>
      </c>
      <c r="X125" s="53">
        <f t="shared" ref="X125:X132" si="94">H125*V125/100</f>
        <v>138.88999999999999</v>
      </c>
      <c r="Y125" s="110">
        <f t="shared" ref="Y125:Y132" si="95">I125*V125/100</f>
        <v>219.64</v>
      </c>
    </row>
    <row r="126" spans="2:25" ht="15.75" x14ac:dyDescent="0.25">
      <c r="B126" s="62"/>
      <c r="C126" s="61"/>
      <c r="D126" s="61"/>
      <c r="E126" s="61"/>
      <c r="F126" s="8" t="s">
        <v>93</v>
      </c>
      <c r="G126" s="20">
        <v>13</v>
      </c>
      <c r="H126" s="20">
        <v>13</v>
      </c>
      <c r="I126" s="20">
        <v>10</v>
      </c>
      <c r="J126" s="53">
        <v>0</v>
      </c>
      <c r="K126" s="53">
        <f t="shared" si="84"/>
        <v>0</v>
      </c>
      <c r="L126" s="53">
        <f t="shared" si="85"/>
        <v>0</v>
      </c>
      <c r="M126" s="53">
        <f t="shared" si="86"/>
        <v>0</v>
      </c>
      <c r="N126" s="53">
        <v>99.9</v>
      </c>
      <c r="O126" s="53">
        <f t="shared" si="87"/>
        <v>12.987</v>
      </c>
      <c r="P126" s="53">
        <f t="shared" si="88"/>
        <v>12.987</v>
      </c>
      <c r="Q126" s="53">
        <f t="shared" si="89"/>
        <v>9.99</v>
      </c>
      <c r="R126" s="53">
        <v>0</v>
      </c>
      <c r="S126" s="53">
        <f t="shared" si="90"/>
        <v>0</v>
      </c>
      <c r="T126" s="53">
        <f t="shared" si="91"/>
        <v>0</v>
      </c>
      <c r="U126" s="53">
        <f t="shared" si="92"/>
        <v>0</v>
      </c>
      <c r="V126" s="53">
        <v>899</v>
      </c>
      <c r="W126" s="53">
        <f t="shared" si="93"/>
        <v>116.87</v>
      </c>
      <c r="X126" s="53">
        <f t="shared" si="94"/>
        <v>116.87</v>
      </c>
      <c r="Y126" s="110">
        <f t="shared" si="95"/>
        <v>89.9</v>
      </c>
    </row>
    <row r="127" spans="2:25" ht="15.75" x14ac:dyDescent="0.25">
      <c r="B127" s="62"/>
      <c r="C127" s="61"/>
      <c r="D127" s="61"/>
      <c r="E127" s="61"/>
      <c r="F127" s="8" t="s">
        <v>23</v>
      </c>
      <c r="G127" s="20">
        <v>13</v>
      </c>
      <c r="H127" s="20">
        <v>13</v>
      </c>
      <c r="I127" s="20">
        <v>10</v>
      </c>
      <c r="J127" s="53">
        <v>1.7</v>
      </c>
      <c r="K127" s="53">
        <f t="shared" si="84"/>
        <v>0.22099999999999997</v>
      </c>
      <c r="L127" s="53">
        <f t="shared" si="85"/>
        <v>0.22099999999999997</v>
      </c>
      <c r="M127" s="53">
        <f t="shared" si="86"/>
        <v>0.17</v>
      </c>
      <c r="N127" s="53">
        <v>0</v>
      </c>
      <c r="O127" s="53">
        <f t="shared" si="87"/>
        <v>0</v>
      </c>
      <c r="P127" s="53">
        <f t="shared" si="88"/>
        <v>0</v>
      </c>
      <c r="Q127" s="53">
        <f t="shared" si="89"/>
        <v>0</v>
      </c>
      <c r="R127" s="53">
        <v>9.5</v>
      </c>
      <c r="S127" s="53">
        <f t="shared" si="90"/>
        <v>1.2350000000000001</v>
      </c>
      <c r="T127" s="53">
        <f t="shared" si="91"/>
        <v>1.2350000000000001</v>
      </c>
      <c r="U127" s="53">
        <f t="shared" si="92"/>
        <v>0.95</v>
      </c>
      <c r="V127" s="53">
        <v>43</v>
      </c>
      <c r="W127" s="53">
        <f t="shared" si="93"/>
        <v>5.59</v>
      </c>
      <c r="X127" s="53">
        <f t="shared" si="94"/>
        <v>5.59</v>
      </c>
      <c r="Y127" s="110">
        <f t="shared" si="95"/>
        <v>4.3</v>
      </c>
    </row>
    <row r="128" spans="2:25" ht="15.75" x14ac:dyDescent="0.25">
      <c r="B128" s="62"/>
      <c r="C128" s="61"/>
      <c r="D128" s="61"/>
      <c r="E128" s="61"/>
      <c r="F128" s="8" t="s">
        <v>22</v>
      </c>
      <c r="G128" s="20">
        <v>10</v>
      </c>
      <c r="H128" s="20">
        <v>10</v>
      </c>
      <c r="I128" s="20">
        <v>15</v>
      </c>
      <c r="J128" s="53">
        <v>1.3</v>
      </c>
      <c r="K128" s="53">
        <f t="shared" si="84"/>
        <v>0.13</v>
      </c>
      <c r="L128" s="53">
        <f t="shared" si="85"/>
        <v>0.13</v>
      </c>
      <c r="M128" s="53">
        <f t="shared" si="86"/>
        <v>0.19500000000000001</v>
      </c>
      <c r="N128" s="53">
        <v>0.1</v>
      </c>
      <c r="O128" s="53">
        <f t="shared" si="87"/>
        <v>0.01</v>
      </c>
      <c r="P128" s="53">
        <f t="shared" si="88"/>
        <v>0.01</v>
      </c>
      <c r="Q128" s="53">
        <f t="shared" si="89"/>
        <v>1.4999999999999999E-2</v>
      </c>
      <c r="R128" s="53">
        <v>7</v>
      </c>
      <c r="S128" s="53">
        <f t="shared" si="90"/>
        <v>0.7</v>
      </c>
      <c r="T128" s="53">
        <f t="shared" si="91"/>
        <v>0.7</v>
      </c>
      <c r="U128" s="53">
        <f t="shared" si="92"/>
        <v>1.05</v>
      </c>
      <c r="V128" s="53">
        <v>33</v>
      </c>
      <c r="W128" s="53">
        <f t="shared" si="93"/>
        <v>3.3</v>
      </c>
      <c r="X128" s="53">
        <f t="shared" si="94"/>
        <v>3.3</v>
      </c>
      <c r="Y128" s="110">
        <f t="shared" si="95"/>
        <v>4.95</v>
      </c>
    </row>
    <row r="129" spans="2:25" ht="15.75" x14ac:dyDescent="0.25">
      <c r="B129" s="62"/>
      <c r="C129" s="61"/>
      <c r="D129" s="61"/>
      <c r="E129" s="61"/>
      <c r="F129" s="8" t="s">
        <v>25</v>
      </c>
      <c r="G129" s="20">
        <v>10</v>
      </c>
      <c r="H129" s="20">
        <v>10</v>
      </c>
      <c r="I129" s="20">
        <v>15</v>
      </c>
      <c r="J129" s="53">
        <v>3.6</v>
      </c>
      <c r="K129" s="53">
        <f t="shared" si="84"/>
        <v>0.36</v>
      </c>
      <c r="L129" s="53">
        <f t="shared" si="85"/>
        <v>0.36</v>
      </c>
      <c r="M129" s="53">
        <f t="shared" si="86"/>
        <v>0.54</v>
      </c>
      <c r="N129" s="53">
        <v>0</v>
      </c>
      <c r="O129" s="53">
        <f t="shared" si="87"/>
        <v>0</v>
      </c>
      <c r="P129" s="53">
        <f t="shared" si="88"/>
        <v>0</v>
      </c>
      <c r="Q129" s="53">
        <f t="shared" si="89"/>
        <v>0</v>
      </c>
      <c r="R129" s="53">
        <v>11.8</v>
      </c>
      <c r="S129" s="53">
        <f t="shared" si="90"/>
        <v>1.18</v>
      </c>
      <c r="T129" s="53">
        <f t="shared" si="91"/>
        <v>1.18</v>
      </c>
      <c r="U129" s="53">
        <f t="shared" si="92"/>
        <v>1.77</v>
      </c>
      <c r="V129" s="53">
        <v>63</v>
      </c>
      <c r="W129" s="53">
        <f t="shared" si="93"/>
        <v>6.3</v>
      </c>
      <c r="X129" s="53">
        <f t="shared" si="94"/>
        <v>6.3</v>
      </c>
      <c r="Y129" s="110">
        <f t="shared" si="95"/>
        <v>9.4499999999999993</v>
      </c>
    </row>
    <row r="130" spans="2:25" ht="15.75" x14ac:dyDescent="0.25">
      <c r="B130" s="62"/>
      <c r="C130" s="61"/>
      <c r="D130" s="61"/>
      <c r="E130" s="61"/>
      <c r="F130" s="8" t="s">
        <v>27</v>
      </c>
      <c r="G130" s="20">
        <v>1</v>
      </c>
      <c r="H130" s="20">
        <v>1</v>
      </c>
      <c r="I130" s="20">
        <v>1</v>
      </c>
      <c r="J130" s="53">
        <v>0</v>
      </c>
      <c r="K130" s="53">
        <f t="shared" si="84"/>
        <v>0</v>
      </c>
      <c r="L130" s="53">
        <f t="shared" si="85"/>
        <v>0</v>
      </c>
      <c r="M130" s="53">
        <f t="shared" si="86"/>
        <v>0</v>
      </c>
      <c r="N130" s="53">
        <v>0</v>
      </c>
      <c r="O130" s="53">
        <f t="shared" si="87"/>
        <v>0</v>
      </c>
      <c r="P130" s="53">
        <f t="shared" si="88"/>
        <v>0</v>
      </c>
      <c r="Q130" s="53">
        <f t="shared" si="89"/>
        <v>0</v>
      </c>
      <c r="R130" s="53">
        <v>0</v>
      </c>
      <c r="S130" s="53">
        <f t="shared" si="90"/>
        <v>0</v>
      </c>
      <c r="T130" s="53">
        <f t="shared" si="91"/>
        <v>0</v>
      </c>
      <c r="U130" s="53">
        <f t="shared" si="92"/>
        <v>0</v>
      </c>
      <c r="V130" s="53">
        <v>0</v>
      </c>
      <c r="W130" s="53">
        <f t="shared" si="93"/>
        <v>0</v>
      </c>
      <c r="X130" s="53">
        <f t="shared" si="94"/>
        <v>0</v>
      </c>
      <c r="Y130" s="110">
        <f t="shared" si="95"/>
        <v>0</v>
      </c>
    </row>
    <row r="131" spans="2:25" ht="15.75" x14ac:dyDescent="0.25">
      <c r="B131" s="62" t="s">
        <v>109</v>
      </c>
      <c r="C131" s="61">
        <v>200</v>
      </c>
      <c r="D131" s="61">
        <v>200</v>
      </c>
      <c r="E131" s="61">
        <v>200</v>
      </c>
      <c r="F131" s="11" t="s">
        <v>34</v>
      </c>
      <c r="G131" s="20">
        <v>1</v>
      </c>
      <c r="H131" s="20">
        <v>1</v>
      </c>
      <c r="I131" s="20">
        <v>1</v>
      </c>
      <c r="J131" s="53">
        <v>0.1</v>
      </c>
      <c r="K131" s="53">
        <f t="shared" si="84"/>
        <v>1E-3</v>
      </c>
      <c r="L131" s="53">
        <f t="shared" si="85"/>
        <v>1E-3</v>
      </c>
      <c r="M131" s="53">
        <f t="shared" si="86"/>
        <v>1E-3</v>
      </c>
      <c r="N131" s="53">
        <v>0</v>
      </c>
      <c r="O131" s="53">
        <f t="shared" si="87"/>
        <v>0</v>
      </c>
      <c r="P131" s="53">
        <f t="shared" si="88"/>
        <v>0</v>
      </c>
      <c r="Q131" s="53">
        <f t="shared" si="89"/>
        <v>0</v>
      </c>
      <c r="R131" s="53">
        <v>0</v>
      </c>
      <c r="S131" s="53">
        <f t="shared" si="90"/>
        <v>0</v>
      </c>
      <c r="T131" s="53">
        <f t="shared" si="91"/>
        <v>0</v>
      </c>
      <c r="U131" s="53">
        <f t="shared" si="92"/>
        <v>0</v>
      </c>
      <c r="V131" s="53">
        <v>5</v>
      </c>
      <c r="W131" s="53">
        <f t="shared" si="93"/>
        <v>0.05</v>
      </c>
      <c r="X131" s="53">
        <f t="shared" si="94"/>
        <v>0.05</v>
      </c>
      <c r="Y131" s="110">
        <f t="shared" si="95"/>
        <v>0.05</v>
      </c>
    </row>
    <row r="132" spans="2:25" ht="15.75" x14ac:dyDescent="0.25">
      <c r="B132" s="62"/>
      <c r="C132" s="61"/>
      <c r="D132" s="61"/>
      <c r="E132" s="61"/>
      <c r="F132" s="8" t="s">
        <v>35</v>
      </c>
      <c r="G132" s="20">
        <v>15</v>
      </c>
      <c r="H132" s="20">
        <v>15</v>
      </c>
      <c r="I132" s="20">
        <v>15</v>
      </c>
      <c r="J132" s="53">
        <v>0</v>
      </c>
      <c r="K132" s="53">
        <f t="shared" si="84"/>
        <v>0</v>
      </c>
      <c r="L132" s="53">
        <f t="shared" si="85"/>
        <v>0</v>
      </c>
      <c r="M132" s="53">
        <f t="shared" si="86"/>
        <v>0</v>
      </c>
      <c r="N132" s="53">
        <v>0</v>
      </c>
      <c r="O132" s="53">
        <f t="shared" si="87"/>
        <v>0</v>
      </c>
      <c r="P132" s="53">
        <f t="shared" si="88"/>
        <v>0</v>
      </c>
      <c r="Q132" s="53">
        <f t="shared" si="89"/>
        <v>0</v>
      </c>
      <c r="R132" s="53">
        <v>99.8</v>
      </c>
      <c r="S132" s="53">
        <f t="shared" si="90"/>
        <v>14.97</v>
      </c>
      <c r="T132" s="53">
        <f t="shared" si="91"/>
        <v>14.97</v>
      </c>
      <c r="U132" s="53">
        <f t="shared" si="92"/>
        <v>14.97</v>
      </c>
      <c r="V132" s="53">
        <v>374</v>
      </c>
      <c r="W132" s="53">
        <f t="shared" si="93"/>
        <v>56.1</v>
      </c>
      <c r="X132" s="53">
        <f t="shared" si="94"/>
        <v>56.1</v>
      </c>
      <c r="Y132" s="110">
        <f t="shared" si="95"/>
        <v>56.1</v>
      </c>
    </row>
    <row r="133" spans="2:25" ht="15.75" x14ac:dyDescent="0.25">
      <c r="B133" s="29" t="s">
        <v>71</v>
      </c>
      <c r="C133" s="52">
        <v>100</v>
      </c>
      <c r="D133" s="52">
        <v>100</v>
      </c>
      <c r="E133" s="52">
        <v>100</v>
      </c>
      <c r="F133" s="8" t="s">
        <v>72</v>
      </c>
      <c r="G133" s="20">
        <v>100</v>
      </c>
      <c r="H133" s="20">
        <v>100</v>
      </c>
      <c r="I133" s="20">
        <v>100</v>
      </c>
      <c r="J133" s="57">
        <v>0.4</v>
      </c>
      <c r="K133" s="57">
        <v>0.4</v>
      </c>
      <c r="L133" s="57">
        <v>0.4</v>
      </c>
      <c r="M133" s="57">
        <v>0.4</v>
      </c>
      <c r="N133" s="57">
        <v>0</v>
      </c>
      <c r="O133" s="57">
        <v>0</v>
      </c>
      <c r="P133" s="57">
        <v>0</v>
      </c>
      <c r="Q133" s="57">
        <v>0</v>
      </c>
      <c r="R133" s="57">
        <v>11.3</v>
      </c>
      <c r="S133" s="57">
        <v>11.3</v>
      </c>
      <c r="T133" s="57">
        <v>11.3</v>
      </c>
      <c r="U133" s="57">
        <v>11.3</v>
      </c>
      <c r="V133" s="57">
        <v>46</v>
      </c>
      <c r="W133" s="57">
        <v>46</v>
      </c>
      <c r="X133" s="57">
        <v>46</v>
      </c>
      <c r="Y133" s="122">
        <v>46</v>
      </c>
    </row>
    <row r="134" spans="2:25" ht="31.5" x14ac:dyDescent="0.25">
      <c r="B134" s="107" t="s">
        <v>37</v>
      </c>
      <c r="C134" s="52">
        <v>20</v>
      </c>
      <c r="D134" s="52">
        <v>35</v>
      </c>
      <c r="E134" s="52">
        <v>40</v>
      </c>
      <c r="F134" s="32" t="s">
        <v>37</v>
      </c>
      <c r="G134" s="20">
        <v>20</v>
      </c>
      <c r="H134" s="20">
        <v>35</v>
      </c>
      <c r="I134" s="20">
        <v>40</v>
      </c>
      <c r="J134" s="53">
        <v>6.5</v>
      </c>
      <c r="K134" s="53">
        <f>G134*J134/100</f>
        <v>1.3</v>
      </c>
      <c r="L134" s="53">
        <f>H134*J134/100</f>
        <v>2.2749999999999999</v>
      </c>
      <c r="M134" s="53">
        <f>I134*J134/100</f>
        <v>2.6</v>
      </c>
      <c r="N134" s="53">
        <v>1</v>
      </c>
      <c r="O134" s="53">
        <f>G134*N134/100</f>
        <v>0.2</v>
      </c>
      <c r="P134" s="53">
        <f>H134*N134/100</f>
        <v>0.35</v>
      </c>
      <c r="Q134" s="53">
        <f>I134*N134/100</f>
        <v>0.4</v>
      </c>
      <c r="R134" s="53">
        <v>40.1</v>
      </c>
      <c r="S134" s="53">
        <f>G134*R134/100</f>
        <v>8.02</v>
      </c>
      <c r="T134" s="53">
        <f>H134*R134/100</f>
        <v>14.035</v>
      </c>
      <c r="U134" s="53">
        <f>I134*R134/100</f>
        <v>16.04</v>
      </c>
      <c r="V134" s="53">
        <v>190</v>
      </c>
      <c r="W134" s="53">
        <f>G134*V134/100</f>
        <v>38</v>
      </c>
      <c r="X134" s="53">
        <f>H134*V134/100</f>
        <v>66.5</v>
      </c>
      <c r="Y134" s="110">
        <f>I134*V134/100</f>
        <v>76</v>
      </c>
    </row>
    <row r="135" spans="2:25" ht="15.75" x14ac:dyDescent="0.25">
      <c r="B135" s="29"/>
      <c r="C135" s="8"/>
      <c r="D135" s="8"/>
      <c r="E135" s="8"/>
      <c r="F135" s="8"/>
      <c r="G135" s="8"/>
      <c r="H135" s="8"/>
      <c r="I135" s="8"/>
      <c r="J135" s="95"/>
      <c r="K135" s="145">
        <f>SUM(K124:K134)</f>
        <v>59.581999999999987</v>
      </c>
      <c r="L135" s="145">
        <f>SUM(L124:L134)</f>
        <v>60.556999999999988</v>
      </c>
      <c r="M135" s="145">
        <f>SUM(M124:M134)</f>
        <v>105.47700000000002</v>
      </c>
      <c r="N135" s="145"/>
      <c r="O135" s="145">
        <f>SUM(O124:O134)</f>
        <v>28.575000000000003</v>
      </c>
      <c r="P135" s="145">
        <f>SUM(P124:P134)</f>
        <v>28.725000000000005</v>
      </c>
      <c r="Q135" s="145">
        <f>SUM(Q124:Q134)</f>
        <v>37.839999999999996</v>
      </c>
      <c r="R135" s="145"/>
      <c r="S135" s="145">
        <f>SUM(S124:S134)</f>
        <v>80.564000000000007</v>
      </c>
      <c r="T135" s="145">
        <f>SUM(T124:T134)</f>
        <v>86.579000000000008</v>
      </c>
      <c r="U135" s="145">
        <f>SUM(U124:U134)</f>
        <v>116.37599999999998</v>
      </c>
      <c r="V135" s="145"/>
      <c r="W135" s="145">
        <f>SUM(W124:W134)</f>
        <v>560.70000000000005</v>
      </c>
      <c r="X135" s="145">
        <f>SUM(X124:X134)</f>
        <v>589.20000000000005</v>
      </c>
      <c r="Y135" s="146">
        <f>SUM(Y124:Y134)</f>
        <v>773.80000000000007</v>
      </c>
    </row>
    <row r="136" spans="2:25" ht="15.75" x14ac:dyDescent="0.25">
      <c r="B136" s="117" t="s">
        <v>131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138"/>
    </row>
    <row r="137" spans="2:25" ht="15.75" x14ac:dyDescent="0.25">
      <c r="B137" s="112" t="s">
        <v>97</v>
      </c>
      <c r="C137" s="61">
        <v>60</v>
      </c>
      <c r="D137" s="61">
        <v>100</v>
      </c>
      <c r="E137" s="61">
        <v>100</v>
      </c>
      <c r="F137" s="8" t="s">
        <v>22</v>
      </c>
      <c r="G137" s="52">
        <v>52</v>
      </c>
      <c r="H137" s="52">
        <v>86</v>
      </c>
      <c r="I137" s="52">
        <v>86</v>
      </c>
      <c r="J137" s="53">
        <v>1.3</v>
      </c>
      <c r="K137" s="53">
        <f t="shared" ref="K137:K139" si="96">G137*J137/100</f>
        <v>0.67600000000000005</v>
      </c>
      <c r="L137" s="53">
        <f t="shared" ref="L137:L139" si="97">H137*J137/100</f>
        <v>1.1179999999999999</v>
      </c>
      <c r="M137" s="53">
        <f t="shared" ref="M137:M139" si="98">I137*J137/100</f>
        <v>1.1179999999999999</v>
      </c>
      <c r="N137" s="53">
        <v>0.1</v>
      </c>
      <c r="O137" s="53">
        <f t="shared" ref="O137:O139" si="99">G137*N137/100</f>
        <v>5.2000000000000005E-2</v>
      </c>
      <c r="P137" s="53">
        <f t="shared" ref="P137:P139" si="100">H137*N137/100</f>
        <v>8.5999999999999993E-2</v>
      </c>
      <c r="Q137" s="53">
        <f t="shared" ref="Q137:Q139" si="101">I137*N137/100</f>
        <v>8.5999999999999993E-2</v>
      </c>
      <c r="R137" s="53">
        <v>7</v>
      </c>
      <c r="S137" s="53">
        <f t="shared" ref="S137:S139" si="102">G137*R137/100</f>
        <v>3.64</v>
      </c>
      <c r="T137" s="53">
        <f t="shared" ref="T137:T139" si="103">H137*R137/100</f>
        <v>6.02</v>
      </c>
      <c r="U137" s="53">
        <f t="shared" ref="U137:U139" si="104">I137*R137/100</f>
        <v>6.02</v>
      </c>
      <c r="V137" s="53">
        <v>33</v>
      </c>
      <c r="W137" s="53">
        <f t="shared" ref="W137:W139" si="105">G137*V137/100</f>
        <v>17.16</v>
      </c>
      <c r="X137" s="53">
        <f t="shared" ref="X137:X139" si="106">H137*V137/100</f>
        <v>28.38</v>
      </c>
      <c r="Y137" s="110">
        <f t="shared" ref="Y137:Y139" si="107">I137*V137/100</f>
        <v>28.38</v>
      </c>
    </row>
    <row r="138" spans="2:25" ht="15.75" x14ac:dyDescent="0.25">
      <c r="B138" s="112"/>
      <c r="C138" s="61"/>
      <c r="D138" s="61"/>
      <c r="E138" s="61"/>
      <c r="F138" s="8" t="s">
        <v>84</v>
      </c>
      <c r="G138" s="52">
        <v>3</v>
      </c>
      <c r="H138" s="52">
        <v>4</v>
      </c>
      <c r="I138" s="52">
        <v>4</v>
      </c>
      <c r="J138" s="53">
        <v>23.5</v>
      </c>
      <c r="K138" s="53">
        <f t="shared" si="96"/>
        <v>0.70499999999999996</v>
      </c>
      <c r="L138" s="53">
        <f t="shared" si="97"/>
        <v>0.94</v>
      </c>
      <c r="M138" s="53">
        <f t="shared" si="98"/>
        <v>0.94</v>
      </c>
      <c r="N138" s="53">
        <v>30.9</v>
      </c>
      <c r="O138" s="53">
        <f t="shared" si="99"/>
        <v>0.92699999999999994</v>
      </c>
      <c r="P138" s="53">
        <f t="shared" si="100"/>
        <v>1.236</v>
      </c>
      <c r="Q138" s="53">
        <f t="shared" si="101"/>
        <v>1.236</v>
      </c>
      <c r="R138" s="53">
        <v>0</v>
      </c>
      <c r="S138" s="53">
        <f t="shared" si="102"/>
        <v>0</v>
      </c>
      <c r="T138" s="53">
        <f t="shared" si="103"/>
        <v>0</v>
      </c>
      <c r="U138" s="53">
        <f t="shared" si="104"/>
        <v>0</v>
      </c>
      <c r="V138" s="53">
        <v>661</v>
      </c>
      <c r="W138" s="53">
        <f t="shared" si="105"/>
        <v>19.829999999999998</v>
      </c>
      <c r="X138" s="53">
        <f t="shared" si="106"/>
        <v>26.44</v>
      </c>
      <c r="Y138" s="110">
        <f t="shared" si="107"/>
        <v>26.44</v>
      </c>
    </row>
    <row r="139" spans="2:25" ht="15.75" x14ac:dyDescent="0.25">
      <c r="B139" s="112"/>
      <c r="C139" s="61"/>
      <c r="D139" s="61"/>
      <c r="E139" s="61"/>
      <c r="F139" s="8" t="s">
        <v>24</v>
      </c>
      <c r="G139" s="52">
        <v>6</v>
      </c>
      <c r="H139" s="52">
        <v>10</v>
      </c>
      <c r="I139" s="52">
        <v>10</v>
      </c>
      <c r="J139" s="53">
        <v>0</v>
      </c>
      <c r="K139" s="53">
        <f t="shared" si="96"/>
        <v>0</v>
      </c>
      <c r="L139" s="53">
        <f t="shared" si="97"/>
        <v>0</v>
      </c>
      <c r="M139" s="53">
        <f t="shared" si="98"/>
        <v>0</v>
      </c>
      <c r="N139" s="53">
        <v>99.9</v>
      </c>
      <c r="O139" s="53">
        <f t="shared" si="99"/>
        <v>5.9940000000000007</v>
      </c>
      <c r="P139" s="53">
        <f t="shared" si="100"/>
        <v>9.99</v>
      </c>
      <c r="Q139" s="53">
        <f t="shared" si="101"/>
        <v>9.99</v>
      </c>
      <c r="R139" s="53">
        <v>0</v>
      </c>
      <c r="S139" s="53">
        <f t="shared" si="102"/>
        <v>0</v>
      </c>
      <c r="T139" s="53">
        <f t="shared" si="103"/>
        <v>0</v>
      </c>
      <c r="U139" s="53">
        <f t="shared" si="104"/>
        <v>0</v>
      </c>
      <c r="V139" s="53">
        <v>899</v>
      </c>
      <c r="W139" s="53">
        <f t="shared" si="105"/>
        <v>53.94</v>
      </c>
      <c r="X139" s="53">
        <f t="shared" si="106"/>
        <v>89.9</v>
      </c>
      <c r="Y139" s="110">
        <f t="shared" si="107"/>
        <v>89.9</v>
      </c>
    </row>
    <row r="140" spans="2:25" ht="63" x14ac:dyDescent="0.25">
      <c r="B140" s="62" t="s">
        <v>132</v>
      </c>
      <c r="C140" s="61">
        <v>200</v>
      </c>
      <c r="D140" s="61">
        <v>200</v>
      </c>
      <c r="E140" s="61">
        <v>250</v>
      </c>
      <c r="F140" s="37" t="s">
        <v>63</v>
      </c>
      <c r="G140" s="20">
        <v>109</v>
      </c>
      <c r="H140" s="20">
        <v>109</v>
      </c>
      <c r="I140" s="20">
        <v>145</v>
      </c>
      <c r="J140" s="53">
        <v>18.2</v>
      </c>
      <c r="K140" s="53">
        <f t="shared" ref="K140:K152" si="108">G140*J140/100</f>
        <v>19.838000000000001</v>
      </c>
      <c r="L140" s="53">
        <f t="shared" ref="L140:L152" si="109">H140*J140/100</f>
        <v>19.838000000000001</v>
      </c>
      <c r="M140" s="53">
        <f t="shared" ref="M140:M152" si="110">I140*J140/100</f>
        <v>26.39</v>
      </c>
      <c r="N140" s="53">
        <v>18.399999999999999</v>
      </c>
      <c r="O140" s="53">
        <f t="shared" ref="O140:O152" si="111">G140*N140/100</f>
        <v>20.055999999999997</v>
      </c>
      <c r="P140" s="53">
        <f t="shared" ref="P140:P152" si="112">H140*N140/100</f>
        <v>20.055999999999997</v>
      </c>
      <c r="Q140" s="53">
        <f t="shared" ref="Q140:Q152" si="113">I140*N140/100</f>
        <v>26.68</v>
      </c>
      <c r="R140" s="53">
        <v>0.7</v>
      </c>
      <c r="S140" s="53">
        <f t="shared" ref="S140:S152" si="114">G140*R140/100</f>
        <v>0.76300000000000001</v>
      </c>
      <c r="T140" s="53">
        <f t="shared" ref="T140:T152" si="115">H140*R140/100</f>
        <v>0.76300000000000001</v>
      </c>
      <c r="U140" s="53">
        <f t="shared" ref="U140:U152" si="116">I140*R140/100</f>
        <v>1.0149999999999999</v>
      </c>
      <c r="V140" s="53">
        <v>241</v>
      </c>
      <c r="W140" s="53">
        <f t="shared" ref="W140:W152" si="117">G140*V140/100</f>
        <v>262.69</v>
      </c>
      <c r="X140" s="53">
        <f t="shared" ref="X140:X152" si="118">H140*V140/100</f>
        <v>262.69</v>
      </c>
      <c r="Y140" s="110">
        <f t="shared" ref="Y140:Y152" si="119">I140*V140/100</f>
        <v>349.45</v>
      </c>
    </row>
    <row r="141" spans="2:25" ht="15.75" x14ac:dyDescent="0.25">
      <c r="B141" s="62"/>
      <c r="C141" s="61"/>
      <c r="D141" s="61"/>
      <c r="E141" s="61"/>
      <c r="F141" s="8" t="s">
        <v>24</v>
      </c>
      <c r="G141" s="20">
        <v>5</v>
      </c>
      <c r="H141" s="20">
        <v>5</v>
      </c>
      <c r="I141" s="20">
        <v>6</v>
      </c>
      <c r="J141" s="53">
        <v>0</v>
      </c>
      <c r="K141" s="53">
        <f t="shared" si="108"/>
        <v>0</v>
      </c>
      <c r="L141" s="53">
        <f t="shared" si="109"/>
        <v>0</v>
      </c>
      <c r="M141" s="53">
        <f t="shared" si="110"/>
        <v>0</v>
      </c>
      <c r="N141" s="53">
        <v>99.9</v>
      </c>
      <c r="O141" s="53">
        <f t="shared" si="111"/>
        <v>4.9950000000000001</v>
      </c>
      <c r="P141" s="53">
        <f t="shared" si="112"/>
        <v>4.9950000000000001</v>
      </c>
      <c r="Q141" s="53">
        <f t="shared" si="113"/>
        <v>5.9940000000000007</v>
      </c>
      <c r="R141" s="53">
        <v>0</v>
      </c>
      <c r="S141" s="53">
        <f t="shared" si="114"/>
        <v>0</v>
      </c>
      <c r="T141" s="53">
        <f t="shared" si="115"/>
        <v>0</v>
      </c>
      <c r="U141" s="53">
        <f t="shared" si="116"/>
        <v>0</v>
      </c>
      <c r="V141" s="53">
        <v>899</v>
      </c>
      <c r="W141" s="53">
        <f t="shared" si="117"/>
        <v>44.95</v>
      </c>
      <c r="X141" s="53">
        <f t="shared" si="118"/>
        <v>44.95</v>
      </c>
      <c r="Y141" s="110">
        <f t="shared" si="119"/>
        <v>53.94</v>
      </c>
    </row>
    <row r="142" spans="2:25" ht="15.75" x14ac:dyDescent="0.25">
      <c r="B142" s="62"/>
      <c r="C142" s="61"/>
      <c r="D142" s="61"/>
      <c r="E142" s="61"/>
      <c r="F142" s="8" t="s">
        <v>64</v>
      </c>
      <c r="G142" s="20">
        <v>80</v>
      </c>
      <c r="H142" s="20">
        <v>80</v>
      </c>
      <c r="I142" s="20">
        <v>96</v>
      </c>
      <c r="J142" s="53">
        <v>2</v>
      </c>
      <c r="K142" s="53">
        <f t="shared" si="108"/>
        <v>1.6</v>
      </c>
      <c r="L142" s="53">
        <f t="shared" si="109"/>
        <v>1.6</v>
      </c>
      <c r="M142" s="53">
        <f t="shared" si="110"/>
        <v>1.92</v>
      </c>
      <c r="N142" s="53">
        <v>0.1</v>
      </c>
      <c r="O142" s="53">
        <f t="shared" si="111"/>
        <v>0.08</v>
      </c>
      <c r="P142" s="53">
        <f t="shared" si="112"/>
        <v>0.08</v>
      </c>
      <c r="Q142" s="53">
        <f t="shared" si="113"/>
        <v>9.6000000000000016E-2</v>
      </c>
      <c r="R142" s="53">
        <v>19.7</v>
      </c>
      <c r="S142" s="53">
        <f t="shared" si="114"/>
        <v>15.76</v>
      </c>
      <c r="T142" s="53">
        <f t="shared" si="115"/>
        <v>15.76</v>
      </c>
      <c r="U142" s="53">
        <f t="shared" si="116"/>
        <v>18.911999999999999</v>
      </c>
      <c r="V142" s="53">
        <v>83</v>
      </c>
      <c r="W142" s="53">
        <f t="shared" si="117"/>
        <v>66.400000000000006</v>
      </c>
      <c r="X142" s="53">
        <f t="shared" si="118"/>
        <v>66.400000000000006</v>
      </c>
      <c r="Y142" s="110">
        <f t="shared" si="119"/>
        <v>79.680000000000007</v>
      </c>
    </row>
    <row r="143" spans="2:25" ht="15.75" x14ac:dyDescent="0.25">
      <c r="B143" s="62"/>
      <c r="C143" s="61"/>
      <c r="D143" s="61"/>
      <c r="E143" s="61"/>
      <c r="F143" s="8" t="s">
        <v>22</v>
      </c>
      <c r="G143" s="20">
        <v>18</v>
      </c>
      <c r="H143" s="20">
        <v>18</v>
      </c>
      <c r="I143" s="20">
        <v>21</v>
      </c>
      <c r="J143" s="53">
        <v>1.3</v>
      </c>
      <c r="K143" s="53">
        <f t="shared" si="108"/>
        <v>0.23400000000000001</v>
      </c>
      <c r="L143" s="53">
        <f t="shared" si="109"/>
        <v>0.23400000000000001</v>
      </c>
      <c r="M143" s="53">
        <f t="shared" si="110"/>
        <v>0.27300000000000002</v>
      </c>
      <c r="N143" s="53">
        <v>0.1</v>
      </c>
      <c r="O143" s="53">
        <f t="shared" si="111"/>
        <v>1.8000000000000002E-2</v>
      </c>
      <c r="P143" s="53">
        <f t="shared" si="112"/>
        <v>1.8000000000000002E-2</v>
      </c>
      <c r="Q143" s="53">
        <f t="shared" si="113"/>
        <v>2.1000000000000001E-2</v>
      </c>
      <c r="R143" s="53">
        <v>7</v>
      </c>
      <c r="S143" s="53">
        <f t="shared" si="114"/>
        <v>1.26</v>
      </c>
      <c r="T143" s="53">
        <f t="shared" si="115"/>
        <v>1.26</v>
      </c>
      <c r="U143" s="53">
        <f t="shared" si="116"/>
        <v>1.47</v>
      </c>
      <c r="V143" s="53">
        <v>33</v>
      </c>
      <c r="W143" s="53">
        <f t="shared" si="117"/>
        <v>5.94</v>
      </c>
      <c r="X143" s="53">
        <f t="shared" si="118"/>
        <v>5.94</v>
      </c>
      <c r="Y143" s="110">
        <f t="shared" si="119"/>
        <v>6.93</v>
      </c>
    </row>
    <row r="144" spans="2:25" ht="15.75" x14ac:dyDescent="0.25">
      <c r="B144" s="62"/>
      <c r="C144" s="61"/>
      <c r="D144" s="61"/>
      <c r="E144" s="61"/>
      <c r="F144" s="8" t="s">
        <v>23</v>
      </c>
      <c r="G144" s="20">
        <v>10</v>
      </c>
      <c r="H144" s="20">
        <v>10</v>
      </c>
      <c r="I144" s="20">
        <v>12</v>
      </c>
      <c r="J144" s="53">
        <v>1.7</v>
      </c>
      <c r="K144" s="53">
        <f t="shared" si="108"/>
        <v>0.17</v>
      </c>
      <c r="L144" s="53">
        <f t="shared" si="109"/>
        <v>0.17</v>
      </c>
      <c r="M144" s="53">
        <f t="shared" si="110"/>
        <v>0.20399999999999999</v>
      </c>
      <c r="N144" s="53">
        <v>0</v>
      </c>
      <c r="O144" s="53">
        <f t="shared" si="111"/>
        <v>0</v>
      </c>
      <c r="P144" s="53">
        <f t="shared" si="112"/>
        <v>0</v>
      </c>
      <c r="Q144" s="53">
        <f t="shared" si="113"/>
        <v>0</v>
      </c>
      <c r="R144" s="53">
        <v>9.5</v>
      </c>
      <c r="S144" s="53">
        <f t="shared" si="114"/>
        <v>0.95</v>
      </c>
      <c r="T144" s="53">
        <f t="shared" si="115"/>
        <v>0.95</v>
      </c>
      <c r="U144" s="53">
        <f t="shared" si="116"/>
        <v>1.1399999999999999</v>
      </c>
      <c r="V144" s="53">
        <v>43</v>
      </c>
      <c r="W144" s="53">
        <f t="shared" si="117"/>
        <v>4.3</v>
      </c>
      <c r="X144" s="53">
        <f t="shared" si="118"/>
        <v>4.3</v>
      </c>
      <c r="Y144" s="110">
        <f t="shared" si="119"/>
        <v>5.16</v>
      </c>
    </row>
    <row r="145" spans="2:27" ht="15.75" x14ac:dyDescent="0.25">
      <c r="B145" s="62"/>
      <c r="C145" s="61"/>
      <c r="D145" s="61"/>
      <c r="E145" s="61"/>
      <c r="F145" s="8" t="s">
        <v>25</v>
      </c>
      <c r="G145" s="52">
        <v>6</v>
      </c>
      <c r="H145" s="52">
        <v>6</v>
      </c>
      <c r="I145" s="52">
        <v>7</v>
      </c>
      <c r="J145" s="53">
        <v>3.6</v>
      </c>
      <c r="K145" s="53">
        <f t="shared" si="108"/>
        <v>0.21600000000000003</v>
      </c>
      <c r="L145" s="53">
        <f t="shared" si="109"/>
        <v>0.21600000000000003</v>
      </c>
      <c r="M145" s="53">
        <f t="shared" si="110"/>
        <v>0.252</v>
      </c>
      <c r="N145" s="53">
        <v>0</v>
      </c>
      <c r="O145" s="53">
        <f t="shared" si="111"/>
        <v>0</v>
      </c>
      <c r="P145" s="53">
        <f t="shared" si="112"/>
        <v>0</v>
      </c>
      <c r="Q145" s="53">
        <f t="shared" si="113"/>
        <v>0</v>
      </c>
      <c r="R145" s="53">
        <v>11.8</v>
      </c>
      <c r="S145" s="53">
        <f t="shared" si="114"/>
        <v>0.70800000000000007</v>
      </c>
      <c r="T145" s="53">
        <f t="shared" si="115"/>
        <v>0.70800000000000007</v>
      </c>
      <c r="U145" s="53">
        <f t="shared" si="116"/>
        <v>0.82600000000000007</v>
      </c>
      <c r="V145" s="53">
        <v>63</v>
      </c>
      <c r="W145" s="53">
        <f t="shared" si="117"/>
        <v>3.78</v>
      </c>
      <c r="X145" s="53">
        <f t="shared" si="118"/>
        <v>3.78</v>
      </c>
      <c r="Y145" s="110">
        <f t="shared" si="119"/>
        <v>4.41</v>
      </c>
    </row>
    <row r="146" spans="2:27" ht="15.75" x14ac:dyDescent="0.25">
      <c r="B146" s="62"/>
      <c r="C146" s="61"/>
      <c r="D146" s="61"/>
      <c r="E146" s="61"/>
      <c r="F146" s="8" t="s">
        <v>26</v>
      </c>
      <c r="G146" s="52">
        <v>2</v>
      </c>
      <c r="H146" s="52">
        <v>2</v>
      </c>
      <c r="I146" s="52">
        <v>3</v>
      </c>
      <c r="J146" s="53">
        <v>11.1</v>
      </c>
      <c r="K146" s="53">
        <f t="shared" si="108"/>
        <v>0.222</v>
      </c>
      <c r="L146" s="53">
        <f t="shared" si="109"/>
        <v>0.222</v>
      </c>
      <c r="M146" s="53">
        <f t="shared" si="110"/>
        <v>0.33299999999999996</v>
      </c>
      <c r="N146" s="53">
        <v>1.5</v>
      </c>
      <c r="O146" s="53">
        <f t="shared" si="111"/>
        <v>0.03</v>
      </c>
      <c r="P146" s="53">
        <f t="shared" si="112"/>
        <v>0.03</v>
      </c>
      <c r="Q146" s="53">
        <f t="shared" si="113"/>
        <v>4.4999999999999998E-2</v>
      </c>
      <c r="R146" s="53">
        <v>67.8</v>
      </c>
      <c r="S146" s="53">
        <f t="shared" si="114"/>
        <v>1.3559999999999999</v>
      </c>
      <c r="T146" s="53">
        <f t="shared" si="115"/>
        <v>1.3559999999999999</v>
      </c>
      <c r="U146" s="53">
        <f t="shared" si="116"/>
        <v>2.0339999999999998</v>
      </c>
      <c r="V146" s="53">
        <v>329</v>
      </c>
      <c r="W146" s="53">
        <f t="shared" si="117"/>
        <v>6.58</v>
      </c>
      <c r="X146" s="53">
        <f t="shared" si="118"/>
        <v>6.58</v>
      </c>
      <c r="Y146" s="110">
        <f t="shared" si="119"/>
        <v>9.8699999999999992</v>
      </c>
    </row>
    <row r="147" spans="2:27" ht="15.75" x14ac:dyDescent="0.25">
      <c r="B147" s="62"/>
      <c r="C147" s="61"/>
      <c r="D147" s="61"/>
      <c r="E147" s="61"/>
      <c r="F147" s="8" t="s">
        <v>27</v>
      </c>
      <c r="G147" s="52">
        <v>1</v>
      </c>
      <c r="H147" s="52">
        <v>1</v>
      </c>
      <c r="I147" s="52">
        <v>1</v>
      </c>
      <c r="J147" s="53">
        <v>0</v>
      </c>
      <c r="K147" s="53">
        <f t="shared" si="108"/>
        <v>0</v>
      </c>
      <c r="L147" s="53">
        <f t="shared" si="109"/>
        <v>0</v>
      </c>
      <c r="M147" s="53">
        <f t="shared" si="110"/>
        <v>0</v>
      </c>
      <c r="N147" s="53">
        <v>0</v>
      </c>
      <c r="O147" s="53">
        <f t="shared" si="111"/>
        <v>0</v>
      </c>
      <c r="P147" s="53">
        <f t="shared" si="112"/>
        <v>0</v>
      </c>
      <c r="Q147" s="53">
        <f t="shared" si="113"/>
        <v>0</v>
      </c>
      <c r="R147" s="53">
        <v>0</v>
      </c>
      <c r="S147" s="53">
        <f t="shared" si="114"/>
        <v>0</v>
      </c>
      <c r="T147" s="53">
        <f t="shared" si="115"/>
        <v>0</v>
      </c>
      <c r="U147" s="53">
        <f t="shared" si="116"/>
        <v>0</v>
      </c>
      <c r="V147" s="53">
        <v>0</v>
      </c>
      <c r="W147" s="53">
        <f t="shared" si="117"/>
        <v>0</v>
      </c>
      <c r="X147" s="53">
        <f t="shared" si="118"/>
        <v>0</v>
      </c>
      <c r="Y147" s="110">
        <f t="shared" si="119"/>
        <v>0</v>
      </c>
    </row>
    <row r="148" spans="2:27" ht="15.75" x14ac:dyDescent="0.25">
      <c r="B148" s="62" t="s">
        <v>85</v>
      </c>
      <c r="C148" s="61">
        <v>200</v>
      </c>
      <c r="D148" s="61">
        <v>200</v>
      </c>
      <c r="E148" s="61">
        <v>200</v>
      </c>
      <c r="F148" s="8" t="s">
        <v>96</v>
      </c>
      <c r="G148" s="35">
        <v>20</v>
      </c>
      <c r="H148" s="38">
        <v>20</v>
      </c>
      <c r="I148" s="38">
        <v>20</v>
      </c>
      <c r="J148" s="53">
        <v>2.2999999999999998</v>
      </c>
      <c r="K148" s="53">
        <f t="shared" si="108"/>
        <v>0.46</v>
      </c>
      <c r="L148" s="53">
        <f t="shared" si="109"/>
        <v>0.46</v>
      </c>
      <c r="M148" s="53">
        <f t="shared" si="110"/>
        <v>0.46</v>
      </c>
      <c r="N148" s="53">
        <v>0</v>
      </c>
      <c r="O148" s="53">
        <f t="shared" si="111"/>
        <v>0</v>
      </c>
      <c r="P148" s="53">
        <f t="shared" si="112"/>
        <v>0</v>
      </c>
      <c r="Q148" s="53">
        <f t="shared" si="113"/>
        <v>0</v>
      </c>
      <c r="R148" s="53">
        <v>59</v>
      </c>
      <c r="S148" s="53">
        <f t="shared" si="114"/>
        <v>11.8</v>
      </c>
      <c r="T148" s="53">
        <f t="shared" si="115"/>
        <v>11.8</v>
      </c>
      <c r="U148" s="53">
        <f t="shared" si="116"/>
        <v>11.8</v>
      </c>
      <c r="V148" s="53">
        <v>245</v>
      </c>
      <c r="W148" s="53">
        <f t="shared" si="117"/>
        <v>49</v>
      </c>
      <c r="X148" s="53">
        <f t="shared" si="118"/>
        <v>49</v>
      </c>
      <c r="Y148" s="110">
        <f t="shared" si="119"/>
        <v>49</v>
      </c>
    </row>
    <row r="149" spans="2:27" ht="15.75" x14ac:dyDescent="0.25">
      <c r="B149" s="62"/>
      <c r="C149" s="61"/>
      <c r="D149" s="61"/>
      <c r="E149" s="61"/>
      <c r="F149" s="34" t="s">
        <v>35</v>
      </c>
      <c r="G149" s="52">
        <v>20</v>
      </c>
      <c r="H149" s="20">
        <v>20</v>
      </c>
      <c r="I149" s="20">
        <v>20</v>
      </c>
      <c r="J149" s="53">
        <v>0</v>
      </c>
      <c r="K149" s="53">
        <f t="shared" si="108"/>
        <v>0</v>
      </c>
      <c r="L149" s="53">
        <f t="shared" si="109"/>
        <v>0</v>
      </c>
      <c r="M149" s="53">
        <f t="shared" si="110"/>
        <v>0</v>
      </c>
      <c r="N149" s="53">
        <v>0</v>
      </c>
      <c r="O149" s="53">
        <f t="shared" si="111"/>
        <v>0</v>
      </c>
      <c r="P149" s="53">
        <f t="shared" si="112"/>
        <v>0</v>
      </c>
      <c r="Q149" s="53">
        <f t="shared" si="113"/>
        <v>0</v>
      </c>
      <c r="R149" s="53">
        <v>99.8</v>
      </c>
      <c r="S149" s="53">
        <f t="shared" si="114"/>
        <v>19.96</v>
      </c>
      <c r="T149" s="53">
        <f t="shared" si="115"/>
        <v>19.96</v>
      </c>
      <c r="U149" s="53">
        <f t="shared" si="116"/>
        <v>19.96</v>
      </c>
      <c r="V149" s="53">
        <v>374</v>
      </c>
      <c r="W149" s="53">
        <f t="shared" si="117"/>
        <v>74.8</v>
      </c>
      <c r="X149" s="53">
        <f t="shared" si="118"/>
        <v>74.8</v>
      </c>
      <c r="Y149" s="110">
        <f t="shared" si="119"/>
        <v>74.8</v>
      </c>
    </row>
    <row r="150" spans="2:27" ht="15.75" x14ac:dyDescent="0.25">
      <c r="B150" s="62"/>
      <c r="C150" s="61"/>
      <c r="D150" s="61"/>
      <c r="E150" s="61"/>
      <c r="F150" s="8" t="s">
        <v>65</v>
      </c>
      <c r="G150" s="52">
        <v>1</v>
      </c>
      <c r="H150" s="20">
        <v>1</v>
      </c>
      <c r="I150" s="20">
        <v>1</v>
      </c>
      <c r="J150" s="53">
        <v>0.5</v>
      </c>
      <c r="K150" s="53">
        <f t="shared" si="108"/>
        <v>5.0000000000000001E-3</v>
      </c>
      <c r="L150" s="53">
        <f t="shared" si="109"/>
        <v>5.0000000000000001E-3</v>
      </c>
      <c r="M150" s="53">
        <f t="shared" si="110"/>
        <v>5.0000000000000001E-3</v>
      </c>
      <c r="N150" s="53">
        <v>0.3</v>
      </c>
      <c r="O150" s="53">
        <f t="shared" si="111"/>
        <v>3.0000000000000001E-3</v>
      </c>
      <c r="P150" s="53">
        <f t="shared" si="112"/>
        <v>3.0000000000000001E-3</v>
      </c>
      <c r="Q150" s="53">
        <f t="shared" si="113"/>
        <v>3.0000000000000001E-3</v>
      </c>
      <c r="R150" s="53">
        <v>6.5</v>
      </c>
      <c r="S150" s="53">
        <f t="shared" si="114"/>
        <v>6.5000000000000002E-2</v>
      </c>
      <c r="T150" s="53">
        <f t="shared" si="115"/>
        <v>6.5000000000000002E-2</v>
      </c>
      <c r="U150" s="53">
        <f t="shared" si="116"/>
        <v>6.5000000000000002E-2</v>
      </c>
      <c r="V150" s="53">
        <v>22</v>
      </c>
      <c r="W150" s="53">
        <f t="shared" si="117"/>
        <v>0.22</v>
      </c>
      <c r="X150" s="53">
        <f t="shared" si="118"/>
        <v>0.22</v>
      </c>
      <c r="Y150" s="110">
        <f t="shared" si="119"/>
        <v>0.22</v>
      </c>
    </row>
    <row r="151" spans="2:27" ht="15.75" x14ac:dyDescent="0.25">
      <c r="B151" s="54" t="s">
        <v>95</v>
      </c>
      <c r="C151" s="52">
        <v>20</v>
      </c>
      <c r="D151" s="52">
        <v>20</v>
      </c>
      <c r="E151" s="52">
        <v>20</v>
      </c>
      <c r="F151" s="8" t="s">
        <v>84</v>
      </c>
      <c r="G151" s="20">
        <v>20</v>
      </c>
      <c r="H151" s="20">
        <v>20</v>
      </c>
      <c r="I151" s="20">
        <v>20</v>
      </c>
      <c r="J151" s="53">
        <v>23.5</v>
      </c>
      <c r="K151" s="53">
        <f>G151*J151/100</f>
        <v>4.7</v>
      </c>
      <c r="L151" s="53">
        <f>H151*J151/100</f>
        <v>4.7</v>
      </c>
      <c r="M151" s="53">
        <f>I151*J151/100</f>
        <v>4.7</v>
      </c>
      <c r="N151" s="53">
        <v>30.9</v>
      </c>
      <c r="O151" s="53">
        <f>G151*N151/100</f>
        <v>6.18</v>
      </c>
      <c r="P151" s="53">
        <f>H151*N151/100</f>
        <v>6.18</v>
      </c>
      <c r="Q151" s="53">
        <f>I151*N151/100</f>
        <v>6.18</v>
      </c>
      <c r="R151" s="53">
        <v>0</v>
      </c>
      <c r="S151" s="53">
        <f>G151*R151/100</f>
        <v>0</v>
      </c>
      <c r="T151" s="53">
        <f>H151*R151/100</f>
        <v>0</v>
      </c>
      <c r="U151" s="53">
        <f>I151*R151/100</f>
        <v>0</v>
      </c>
      <c r="V151" s="53">
        <v>380</v>
      </c>
      <c r="W151" s="53">
        <f>G151*V151/100</f>
        <v>76</v>
      </c>
      <c r="X151" s="53">
        <f>H151*V151/100</f>
        <v>76</v>
      </c>
      <c r="Y151" s="110">
        <f>I151*V151/100</f>
        <v>76</v>
      </c>
    </row>
    <row r="152" spans="2:27" ht="31.5" x14ac:dyDescent="0.25">
      <c r="B152" s="107" t="s">
        <v>37</v>
      </c>
      <c r="C152" s="52">
        <v>20</v>
      </c>
      <c r="D152" s="52">
        <v>35</v>
      </c>
      <c r="E152" s="52">
        <v>40</v>
      </c>
      <c r="F152" s="32" t="s">
        <v>37</v>
      </c>
      <c r="G152" s="20">
        <v>20</v>
      </c>
      <c r="H152" s="20">
        <v>35</v>
      </c>
      <c r="I152" s="20">
        <v>40</v>
      </c>
      <c r="J152" s="53">
        <v>6.5</v>
      </c>
      <c r="K152" s="53">
        <f t="shared" si="108"/>
        <v>1.3</v>
      </c>
      <c r="L152" s="53">
        <f t="shared" si="109"/>
        <v>2.2749999999999999</v>
      </c>
      <c r="M152" s="53">
        <f t="shared" si="110"/>
        <v>2.6</v>
      </c>
      <c r="N152" s="53">
        <v>1</v>
      </c>
      <c r="O152" s="53">
        <f t="shared" si="111"/>
        <v>0.2</v>
      </c>
      <c r="P152" s="53">
        <f t="shared" si="112"/>
        <v>0.35</v>
      </c>
      <c r="Q152" s="53">
        <f t="shared" si="113"/>
        <v>0.4</v>
      </c>
      <c r="R152" s="53">
        <v>40.1</v>
      </c>
      <c r="S152" s="53">
        <f t="shared" si="114"/>
        <v>8.02</v>
      </c>
      <c r="T152" s="53">
        <f t="shared" si="115"/>
        <v>14.035</v>
      </c>
      <c r="U152" s="53">
        <f t="shared" si="116"/>
        <v>16.04</v>
      </c>
      <c r="V152" s="53">
        <v>190</v>
      </c>
      <c r="W152" s="53">
        <f t="shared" si="117"/>
        <v>38</v>
      </c>
      <c r="X152" s="53">
        <f t="shared" si="118"/>
        <v>66.5</v>
      </c>
      <c r="Y152" s="110">
        <f t="shared" si="119"/>
        <v>76</v>
      </c>
    </row>
    <row r="153" spans="2:27" ht="18.75" x14ac:dyDescent="0.3">
      <c r="B153" s="29"/>
      <c r="C153" s="8"/>
      <c r="D153" s="8"/>
      <c r="E153" s="8"/>
      <c r="F153" s="8"/>
      <c r="G153" s="8"/>
      <c r="H153" s="8"/>
      <c r="I153" s="8"/>
      <c r="J153" s="153"/>
      <c r="K153" s="153">
        <f>SUM(K137:K152)</f>
        <v>30.126000000000008</v>
      </c>
      <c r="L153" s="153">
        <f>SUM(L137:L152)</f>
        <v>31.778000000000006</v>
      </c>
      <c r="M153" s="153">
        <f>SUM(M137:M152)</f>
        <v>39.195</v>
      </c>
      <c r="N153" s="153"/>
      <c r="O153" s="153">
        <f>SUM(O137:O152)</f>
        <v>38.534999999999997</v>
      </c>
      <c r="P153" s="153">
        <f>SUM(P137:P152)</f>
        <v>43.024000000000001</v>
      </c>
      <c r="Q153" s="153">
        <f>SUM(Q137:Q152)</f>
        <v>50.731000000000002</v>
      </c>
      <c r="R153" s="153"/>
      <c r="S153" s="153">
        <f>SUM(S137:S152)</f>
        <v>64.281999999999996</v>
      </c>
      <c r="T153" s="153">
        <f>SUM(T137:T152)</f>
        <v>72.677000000000007</v>
      </c>
      <c r="U153" s="153">
        <f>SUM(U137:U152)</f>
        <v>79.281999999999996</v>
      </c>
      <c r="V153" s="153"/>
      <c r="W153" s="153">
        <f>SUM(W137:W152)</f>
        <v>723.58999999999992</v>
      </c>
      <c r="X153" s="153">
        <f>SUM(X137:X152)</f>
        <v>805.88</v>
      </c>
      <c r="Y153" s="154">
        <f>SUM(Y137:Y152)</f>
        <v>930.17999999999984</v>
      </c>
      <c r="Z153" s="42"/>
      <c r="AA153" s="42"/>
    </row>
    <row r="154" spans="2:27" ht="15.75" x14ac:dyDescent="0.25">
      <c r="B154" s="117" t="s">
        <v>129</v>
      </c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138"/>
    </row>
    <row r="155" spans="2:27" ht="31.5" x14ac:dyDescent="0.25">
      <c r="B155" s="62" t="s">
        <v>110</v>
      </c>
      <c r="C155" s="61" t="s">
        <v>111</v>
      </c>
      <c r="D155" s="61" t="s">
        <v>112</v>
      </c>
      <c r="E155" s="61" t="s">
        <v>113</v>
      </c>
      <c r="F155" s="5" t="s">
        <v>101</v>
      </c>
      <c r="G155" s="20">
        <v>37</v>
      </c>
      <c r="H155" s="20">
        <v>56</v>
      </c>
      <c r="I155" s="20">
        <v>74</v>
      </c>
      <c r="J155" s="53">
        <v>67.7</v>
      </c>
      <c r="K155" s="53">
        <f t="shared" ref="K155:K174" si="120">G155*J155/100</f>
        <v>25.048999999999999</v>
      </c>
      <c r="L155" s="53">
        <f t="shared" ref="L155:L174" si="121">H155*J155/100</f>
        <v>37.912000000000006</v>
      </c>
      <c r="M155" s="53">
        <f t="shared" ref="M155:M174" si="122">I155*J155/100</f>
        <v>50.097999999999999</v>
      </c>
      <c r="N155" s="53">
        <v>18.899999999999999</v>
      </c>
      <c r="O155" s="53">
        <f t="shared" ref="O155:O174" si="123">G155*N155/100</f>
        <v>6.9929999999999994</v>
      </c>
      <c r="P155" s="53">
        <f t="shared" ref="P155:P174" si="124">H155*N155/100</f>
        <v>10.583999999999998</v>
      </c>
      <c r="Q155" s="53">
        <f t="shared" ref="Q155:Q174" si="125">I155*N155/100</f>
        <v>13.985999999999999</v>
      </c>
      <c r="R155" s="53">
        <v>12.4</v>
      </c>
      <c r="S155" s="53">
        <f t="shared" ref="S155:S174" si="126">G155*R155/100</f>
        <v>4.5880000000000001</v>
      </c>
      <c r="T155" s="53">
        <f t="shared" ref="T155:T174" si="127">H155*R155/100</f>
        <v>6.944</v>
      </c>
      <c r="U155" s="53">
        <f t="shared" ref="U155:U174" si="128">I155*R155/100</f>
        <v>9.1760000000000002</v>
      </c>
      <c r="V155" s="53">
        <v>187</v>
      </c>
      <c r="W155" s="53">
        <f t="shared" ref="W155:W174" si="129">G155*V155/100</f>
        <v>69.19</v>
      </c>
      <c r="X155" s="53">
        <f>(H155*V155)/100</f>
        <v>104.72</v>
      </c>
      <c r="Y155" s="110">
        <f>(I155*V155)/100</f>
        <v>138.38</v>
      </c>
    </row>
    <row r="156" spans="2:27" ht="31.5" x14ac:dyDescent="0.25">
      <c r="B156" s="62"/>
      <c r="C156" s="61"/>
      <c r="D156" s="61"/>
      <c r="E156" s="61"/>
      <c r="F156" s="31" t="s">
        <v>114</v>
      </c>
      <c r="G156" s="20">
        <v>9</v>
      </c>
      <c r="H156" s="20">
        <v>14</v>
      </c>
      <c r="I156" s="20">
        <v>10</v>
      </c>
      <c r="J156" s="53">
        <v>11.1</v>
      </c>
      <c r="K156" s="53">
        <f t="shared" si="120"/>
        <v>0.99899999999999989</v>
      </c>
      <c r="L156" s="53">
        <f t="shared" si="121"/>
        <v>1.554</v>
      </c>
      <c r="M156" s="53">
        <f t="shared" si="122"/>
        <v>1.1100000000000001</v>
      </c>
      <c r="N156" s="53">
        <v>1.5</v>
      </c>
      <c r="O156" s="53">
        <f t="shared" si="123"/>
        <v>0.13500000000000001</v>
      </c>
      <c r="P156" s="53">
        <f t="shared" si="124"/>
        <v>0.21</v>
      </c>
      <c r="Q156" s="53">
        <f t="shared" si="125"/>
        <v>0.15</v>
      </c>
      <c r="R156" s="53">
        <v>67.8</v>
      </c>
      <c r="S156" s="53">
        <f t="shared" si="126"/>
        <v>6.1019999999999994</v>
      </c>
      <c r="T156" s="53">
        <f t="shared" si="127"/>
        <v>9.4919999999999991</v>
      </c>
      <c r="U156" s="53">
        <f t="shared" si="128"/>
        <v>6.78</v>
      </c>
      <c r="V156" s="53">
        <v>329</v>
      </c>
      <c r="W156" s="53">
        <f t="shared" si="129"/>
        <v>29.61</v>
      </c>
      <c r="X156" s="53">
        <f t="shared" ref="X156:X174" si="130">H156*V156/100</f>
        <v>46.06</v>
      </c>
      <c r="Y156" s="110">
        <f t="shared" ref="Y156:Y174" si="131">I156*V156/100</f>
        <v>32.9</v>
      </c>
    </row>
    <row r="157" spans="2:27" ht="15.75" x14ac:dyDescent="0.25">
      <c r="B157" s="62"/>
      <c r="C157" s="61"/>
      <c r="D157" s="61"/>
      <c r="E157" s="61"/>
      <c r="F157" s="8" t="s">
        <v>36</v>
      </c>
      <c r="G157" s="20">
        <v>12</v>
      </c>
      <c r="H157" s="20">
        <v>17</v>
      </c>
      <c r="I157" s="20">
        <v>24</v>
      </c>
      <c r="J157" s="53">
        <v>7</v>
      </c>
      <c r="K157" s="53">
        <f t="shared" si="120"/>
        <v>0.84</v>
      </c>
      <c r="L157" s="53">
        <f t="shared" si="121"/>
        <v>1.19</v>
      </c>
      <c r="M157" s="53">
        <f t="shared" si="122"/>
        <v>1.68</v>
      </c>
      <c r="N157" s="53">
        <v>7.9</v>
      </c>
      <c r="O157" s="53">
        <f t="shared" si="123"/>
        <v>0.94800000000000006</v>
      </c>
      <c r="P157" s="53">
        <f t="shared" si="124"/>
        <v>1.3430000000000002</v>
      </c>
      <c r="Q157" s="53">
        <f t="shared" si="125"/>
        <v>1.8960000000000001</v>
      </c>
      <c r="R157" s="53">
        <v>9.5</v>
      </c>
      <c r="S157" s="53">
        <f t="shared" si="126"/>
        <v>1.1399999999999999</v>
      </c>
      <c r="T157" s="53">
        <f t="shared" si="127"/>
        <v>1.615</v>
      </c>
      <c r="U157" s="53">
        <f t="shared" si="128"/>
        <v>2.2799999999999998</v>
      </c>
      <c r="V157" s="53">
        <v>135</v>
      </c>
      <c r="W157" s="53">
        <f t="shared" si="129"/>
        <v>16.2</v>
      </c>
      <c r="X157" s="53">
        <f t="shared" si="130"/>
        <v>22.95</v>
      </c>
      <c r="Y157" s="110">
        <f t="shared" si="131"/>
        <v>32.4</v>
      </c>
    </row>
    <row r="158" spans="2:27" ht="15.75" x14ac:dyDescent="0.25">
      <c r="B158" s="62"/>
      <c r="C158" s="61"/>
      <c r="D158" s="61"/>
      <c r="E158" s="61"/>
      <c r="F158" s="8" t="s">
        <v>115</v>
      </c>
      <c r="G158" s="20">
        <v>5</v>
      </c>
      <c r="H158" s="20">
        <v>8</v>
      </c>
      <c r="I158" s="20">
        <v>10</v>
      </c>
      <c r="J158" s="53">
        <v>12.2</v>
      </c>
      <c r="K158" s="53">
        <f t="shared" si="120"/>
        <v>0.61</v>
      </c>
      <c r="L158" s="53">
        <f t="shared" si="121"/>
        <v>0.97599999999999998</v>
      </c>
      <c r="M158" s="53">
        <f t="shared" si="122"/>
        <v>1.22</v>
      </c>
      <c r="N158" s="53">
        <v>1.5</v>
      </c>
      <c r="O158" s="53">
        <f t="shared" si="123"/>
        <v>7.4999999999999997E-2</v>
      </c>
      <c r="P158" s="53">
        <f t="shared" si="124"/>
        <v>0.12</v>
      </c>
      <c r="Q158" s="53">
        <f t="shared" si="125"/>
        <v>0.15</v>
      </c>
      <c r="R158" s="53">
        <v>76.5</v>
      </c>
      <c r="S158" s="53">
        <f t="shared" si="126"/>
        <v>3.8250000000000002</v>
      </c>
      <c r="T158" s="53">
        <f t="shared" si="127"/>
        <v>6.12</v>
      </c>
      <c r="U158" s="53">
        <f t="shared" si="128"/>
        <v>7.65</v>
      </c>
      <c r="V158" s="53">
        <v>368</v>
      </c>
      <c r="W158" s="53">
        <f t="shared" si="129"/>
        <v>18.399999999999999</v>
      </c>
      <c r="X158" s="53">
        <f t="shared" si="130"/>
        <v>29.44</v>
      </c>
      <c r="Y158" s="110">
        <f t="shared" si="131"/>
        <v>36.799999999999997</v>
      </c>
    </row>
    <row r="159" spans="2:27" ht="15.75" x14ac:dyDescent="0.25">
      <c r="B159" s="62"/>
      <c r="C159" s="61"/>
      <c r="D159" s="61"/>
      <c r="E159" s="61"/>
      <c r="F159" s="8" t="s">
        <v>93</v>
      </c>
      <c r="G159" s="52">
        <v>3</v>
      </c>
      <c r="H159" s="52">
        <v>5</v>
      </c>
      <c r="I159" s="52">
        <v>6</v>
      </c>
      <c r="J159" s="53">
        <v>0</v>
      </c>
      <c r="K159" s="53">
        <f t="shared" si="120"/>
        <v>0</v>
      </c>
      <c r="L159" s="53">
        <f t="shared" si="121"/>
        <v>0</v>
      </c>
      <c r="M159" s="53">
        <f t="shared" si="122"/>
        <v>0</v>
      </c>
      <c r="N159" s="53">
        <v>99.9</v>
      </c>
      <c r="O159" s="53">
        <f t="shared" si="123"/>
        <v>2.9970000000000003</v>
      </c>
      <c r="P159" s="53">
        <f t="shared" si="124"/>
        <v>4.9950000000000001</v>
      </c>
      <c r="Q159" s="53">
        <f t="shared" si="125"/>
        <v>5.9940000000000007</v>
      </c>
      <c r="R159" s="53">
        <v>0</v>
      </c>
      <c r="S159" s="53">
        <f t="shared" si="126"/>
        <v>0</v>
      </c>
      <c r="T159" s="53">
        <f t="shared" si="127"/>
        <v>0</v>
      </c>
      <c r="U159" s="53">
        <f t="shared" si="128"/>
        <v>0</v>
      </c>
      <c r="V159" s="53">
        <v>899</v>
      </c>
      <c r="W159" s="53">
        <f t="shared" si="129"/>
        <v>26.97</v>
      </c>
      <c r="X159" s="53">
        <f t="shared" si="130"/>
        <v>44.95</v>
      </c>
      <c r="Y159" s="110">
        <f t="shared" si="131"/>
        <v>53.94</v>
      </c>
    </row>
    <row r="160" spans="2:27" ht="15.75" x14ac:dyDescent="0.25">
      <c r="B160" s="62"/>
      <c r="C160" s="61"/>
      <c r="D160" s="61"/>
      <c r="E160" s="61"/>
      <c r="F160" s="8" t="s">
        <v>23</v>
      </c>
      <c r="G160" s="20">
        <v>18</v>
      </c>
      <c r="H160" s="20">
        <v>27</v>
      </c>
      <c r="I160" s="20">
        <v>36</v>
      </c>
      <c r="J160" s="53">
        <v>1.7</v>
      </c>
      <c r="K160" s="53">
        <f t="shared" si="120"/>
        <v>0.30599999999999999</v>
      </c>
      <c r="L160" s="53">
        <f t="shared" si="121"/>
        <v>0.45899999999999996</v>
      </c>
      <c r="M160" s="53">
        <f t="shared" si="122"/>
        <v>0.61199999999999999</v>
      </c>
      <c r="N160" s="53">
        <v>0</v>
      </c>
      <c r="O160" s="53">
        <f t="shared" si="123"/>
        <v>0</v>
      </c>
      <c r="P160" s="53">
        <f t="shared" si="124"/>
        <v>0</v>
      </c>
      <c r="Q160" s="53">
        <f t="shared" si="125"/>
        <v>0</v>
      </c>
      <c r="R160" s="53">
        <v>9.5</v>
      </c>
      <c r="S160" s="53">
        <f t="shared" si="126"/>
        <v>1.71</v>
      </c>
      <c r="T160" s="53">
        <f t="shared" si="127"/>
        <v>2.5649999999999999</v>
      </c>
      <c r="U160" s="53">
        <f t="shared" si="128"/>
        <v>3.42</v>
      </c>
      <c r="V160" s="53">
        <v>43</v>
      </c>
      <c r="W160" s="53">
        <f t="shared" si="129"/>
        <v>7.74</v>
      </c>
      <c r="X160" s="53">
        <f t="shared" si="130"/>
        <v>11.61</v>
      </c>
      <c r="Y160" s="110">
        <f t="shared" si="131"/>
        <v>15.48</v>
      </c>
    </row>
    <row r="161" spans="2:25" ht="15.75" x14ac:dyDescent="0.25">
      <c r="B161" s="62"/>
      <c r="C161" s="61"/>
      <c r="D161" s="61"/>
      <c r="E161" s="61"/>
      <c r="F161" s="8" t="s">
        <v>27</v>
      </c>
      <c r="G161" s="52">
        <v>1</v>
      </c>
      <c r="H161" s="52">
        <v>1</v>
      </c>
      <c r="I161" s="52">
        <v>1</v>
      </c>
      <c r="J161" s="53">
        <v>0</v>
      </c>
      <c r="K161" s="53">
        <f t="shared" si="120"/>
        <v>0</v>
      </c>
      <c r="L161" s="53">
        <f t="shared" si="121"/>
        <v>0</v>
      </c>
      <c r="M161" s="53">
        <f t="shared" si="122"/>
        <v>0</v>
      </c>
      <c r="N161" s="53">
        <v>0</v>
      </c>
      <c r="O161" s="53">
        <f t="shared" si="123"/>
        <v>0</v>
      </c>
      <c r="P161" s="53">
        <f t="shared" si="124"/>
        <v>0</v>
      </c>
      <c r="Q161" s="53">
        <f t="shared" si="125"/>
        <v>0</v>
      </c>
      <c r="R161" s="53">
        <v>0</v>
      </c>
      <c r="S161" s="53">
        <f t="shared" si="126"/>
        <v>0</v>
      </c>
      <c r="T161" s="53">
        <f t="shared" si="127"/>
        <v>0</v>
      </c>
      <c r="U161" s="53">
        <f t="shared" si="128"/>
        <v>0</v>
      </c>
      <c r="V161" s="53">
        <v>0</v>
      </c>
      <c r="W161" s="53">
        <f t="shared" si="129"/>
        <v>0</v>
      </c>
      <c r="X161" s="53">
        <f t="shared" si="130"/>
        <v>0</v>
      </c>
      <c r="Y161" s="110">
        <f t="shared" si="131"/>
        <v>0</v>
      </c>
    </row>
    <row r="162" spans="2:25" ht="15.75" x14ac:dyDescent="0.25">
      <c r="B162" s="62" t="s">
        <v>79</v>
      </c>
      <c r="C162" s="61">
        <v>20</v>
      </c>
      <c r="D162" s="61">
        <v>20</v>
      </c>
      <c r="E162" s="61">
        <v>20</v>
      </c>
      <c r="F162" s="8" t="s">
        <v>92</v>
      </c>
      <c r="G162" s="35">
        <v>20</v>
      </c>
      <c r="H162" s="35">
        <v>20</v>
      </c>
      <c r="I162" s="35">
        <v>20</v>
      </c>
      <c r="J162" s="53">
        <v>2</v>
      </c>
      <c r="K162" s="53">
        <f t="shared" si="120"/>
        <v>0.4</v>
      </c>
      <c r="L162" s="53">
        <f t="shared" si="121"/>
        <v>0.4</v>
      </c>
      <c r="M162" s="53">
        <f t="shared" si="122"/>
        <v>0.4</v>
      </c>
      <c r="N162" s="53">
        <v>0.1</v>
      </c>
      <c r="O162" s="53">
        <f t="shared" si="123"/>
        <v>0.02</v>
      </c>
      <c r="P162" s="53">
        <f t="shared" si="124"/>
        <v>0.02</v>
      </c>
      <c r="Q162" s="53">
        <f t="shared" si="125"/>
        <v>0.02</v>
      </c>
      <c r="R162" s="53">
        <v>1.2</v>
      </c>
      <c r="S162" s="53">
        <f t="shared" si="126"/>
        <v>0.24</v>
      </c>
      <c r="T162" s="53">
        <f t="shared" si="127"/>
        <v>0.24</v>
      </c>
      <c r="U162" s="53">
        <f t="shared" si="128"/>
        <v>0.24</v>
      </c>
      <c r="V162" s="53">
        <v>13</v>
      </c>
      <c r="W162" s="53">
        <f t="shared" si="129"/>
        <v>2.6</v>
      </c>
      <c r="X162" s="53">
        <f t="shared" si="130"/>
        <v>2.6</v>
      </c>
      <c r="Y162" s="110">
        <f t="shared" si="131"/>
        <v>2.6</v>
      </c>
    </row>
    <row r="163" spans="2:25" ht="15.75" x14ac:dyDescent="0.25">
      <c r="B163" s="62"/>
      <c r="C163" s="61"/>
      <c r="D163" s="61"/>
      <c r="E163" s="61"/>
      <c r="F163" s="8" t="s">
        <v>93</v>
      </c>
      <c r="G163" s="35">
        <v>4</v>
      </c>
      <c r="H163" s="35">
        <v>4</v>
      </c>
      <c r="I163" s="35">
        <v>4</v>
      </c>
      <c r="J163" s="53">
        <v>0</v>
      </c>
      <c r="K163" s="53">
        <f t="shared" si="120"/>
        <v>0</v>
      </c>
      <c r="L163" s="53">
        <f t="shared" si="121"/>
        <v>0</v>
      </c>
      <c r="M163" s="53">
        <f t="shared" si="122"/>
        <v>0</v>
      </c>
      <c r="N163" s="53">
        <v>99.9</v>
      </c>
      <c r="O163" s="53">
        <f t="shared" si="123"/>
        <v>3.9960000000000004</v>
      </c>
      <c r="P163" s="53">
        <f t="shared" si="124"/>
        <v>3.9960000000000004</v>
      </c>
      <c r="Q163" s="53">
        <f t="shared" si="125"/>
        <v>3.9960000000000004</v>
      </c>
      <c r="R163" s="53">
        <v>0</v>
      </c>
      <c r="S163" s="53">
        <f t="shared" si="126"/>
        <v>0</v>
      </c>
      <c r="T163" s="53">
        <f t="shared" si="127"/>
        <v>0</v>
      </c>
      <c r="U163" s="53">
        <f t="shared" si="128"/>
        <v>0</v>
      </c>
      <c r="V163" s="53">
        <v>899</v>
      </c>
      <c r="W163" s="53">
        <f t="shared" si="129"/>
        <v>35.96</v>
      </c>
      <c r="X163" s="53">
        <f t="shared" si="130"/>
        <v>35.96</v>
      </c>
      <c r="Y163" s="110">
        <f t="shared" si="131"/>
        <v>35.96</v>
      </c>
    </row>
    <row r="164" spans="2:25" ht="15.75" x14ac:dyDescent="0.25">
      <c r="B164" s="62"/>
      <c r="C164" s="61"/>
      <c r="D164" s="61"/>
      <c r="E164" s="61"/>
      <c r="F164" s="8" t="s">
        <v>26</v>
      </c>
      <c r="G164" s="35">
        <v>10</v>
      </c>
      <c r="H164" s="35">
        <v>10</v>
      </c>
      <c r="I164" s="35">
        <v>10</v>
      </c>
      <c r="J164" s="53">
        <v>11.1</v>
      </c>
      <c r="K164" s="53">
        <f t="shared" si="120"/>
        <v>1.1100000000000001</v>
      </c>
      <c r="L164" s="53">
        <f t="shared" si="121"/>
        <v>1.1100000000000001</v>
      </c>
      <c r="M164" s="53">
        <f t="shared" si="122"/>
        <v>1.1100000000000001</v>
      </c>
      <c r="N164" s="53">
        <v>1.5</v>
      </c>
      <c r="O164" s="53">
        <f t="shared" si="123"/>
        <v>0.15</v>
      </c>
      <c r="P164" s="53">
        <f t="shared" si="124"/>
        <v>0.15</v>
      </c>
      <c r="Q164" s="53">
        <f t="shared" si="125"/>
        <v>0.15</v>
      </c>
      <c r="R164" s="53">
        <v>67.8</v>
      </c>
      <c r="S164" s="53">
        <f t="shared" si="126"/>
        <v>6.78</v>
      </c>
      <c r="T164" s="53">
        <f t="shared" si="127"/>
        <v>6.78</v>
      </c>
      <c r="U164" s="53">
        <f t="shared" si="128"/>
        <v>6.78</v>
      </c>
      <c r="V164" s="53">
        <v>329</v>
      </c>
      <c r="W164" s="53">
        <f t="shared" si="129"/>
        <v>32.9</v>
      </c>
      <c r="X164" s="53">
        <f t="shared" si="130"/>
        <v>32.9</v>
      </c>
      <c r="Y164" s="110">
        <f t="shared" si="131"/>
        <v>32.9</v>
      </c>
    </row>
    <row r="165" spans="2:25" ht="15.75" x14ac:dyDescent="0.25">
      <c r="B165" s="62"/>
      <c r="C165" s="61"/>
      <c r="D165" s="61"/>
      <c r="E165" s="61"/>
      <c r="F165" s="8" t="s">
        <v>94</v>
      </c>
      <c r="G165" s="35">
        <v>20</v>
      </c>
      <c r="H165" s="35">
        <v>20</v>
      </c>
      <c r="I165" s="35">
        <v>20</v>
      </c>
      <c r="J165" s="53">
        <v>3.6</v>
      </c>
      <c r="K165" s="53">
        <f t="shared" si="120"/>
        <v>0.72</v>
      </c>
      <c r="L165" s="53">
        <f t="shared" si="121"/>
        <v>0.72</v>
      </c>
      <c r="M165" s="53">
        <f t="shared" si="122"/>
        <v>0.72</v>
      </c>
      <c r="N165" s="53">
        <v>0</v>
      </c>
      <c r="O165" s="53">
        <f t="shared" si="123"/>
        <v>0</v>
      </c>
      <c r="P165" s="53">
        <f t="shared" si="124"/>
        <v>0</v>
      </c>
      <c r="Q165" s="53">
        <f t="shared" si="125"/>
        <v>0</v>
      </c>
      <c r="R165" s="53">
        <v>11.8</v>
      </c>
      <c r="S165" s="53">
        <f t="shared" si="126"/>
        <v>2.36</v>
      </c>
      <c r="T165" s="53">
        <f t="shared" si="127"/>
        <v>2.36</v>
      </c>
      <c r="U165" s="53">
        <f t="shared" si="128"/>
        <v>2.36</v>
      </c>
      <c r="V165" s="53">
        <v>63</v>
      </c>
      <c r="W165" s="53">
        <f t="shared" si="129"/>
        <v>12.6</v>
      </c>
      <c r="X165" s="53">
        <f t="shared" si="130"/>
        <v>12.6</v>
      </c>
      <c r="Y165" s="110">
        <f t="shared" si="131"/>
        <v>12.6</v>
      </c>
    </row>
    <row r="166" spans="2:25" ht="15.75" x14ac:dyDescent="0.25">
      <c r="B166" s="62"/>
      <c r="C166" s="61"/>
      <c r="D166" s="61"/>
      <c r="E166" s="61"/>
      <c r="F166" s="8" t="s">
        <v>22</v>
      </c>
      <c r="G166" s="35">
        <v>16</v>
      </c>
      <c r="H166" s="35">
        <v>16</v>
      </c>
      <c r="I166" s="35">
        <v>16</v>
      </c>
      <c r="J166" s="53">
        <v>1.3</v>
      </c>
      <c r="K166" s="53">
        <f t="shared" si="120"/>
        <v>0.20800000000000002</v>
      </c>
      <c r="L166" s="53">
        <f t="shared" si="121"/>
        <v>0.20800000000000002</v>
      </c>
      <c r="M166" s="53">
        <f t="shared" si="122"/>
        <v>0.20800000000000002</v>
      </c>
      <c r="N166" s="53">
        <v>0.1</v>
      </c>
      <c r="O166" s="53">
        <f t="shared" si="123"/>
        <v>1.6E-2</v>
      </c>
      <c r="P166" s="53">
        <f t="shared" si="124"/>
        <v>1.6E-2</v>
      </c>
      <c r="Q166" s="53">
        <f t="shared" si="125"/>
        <v>1.6E-2</v>
      </c>
      <c r="R166" s="53">
        <v>7</v>
      </c>
      <c r="S166" s="53">
        <f t="shared" si="126"/>
        <v>1.1200000000000001</v>
      </c>
      <c r="T166" s="53">
        <f t="shared" si="127"/>
        <v>1.1200000000000001</v>
      </c>
      <c r="U166" s="53">
        <f t="shared" si="128"/>
        <v>1.1200000000000001</v>
      </c>
      <c r="V166" s="53">
        <v>33</v>
      </c>
      <c r="W166" s="53">
        <f t="shared" si="129"/>
        <v>5.28</v>
      </c>
      <c r="X166" s="53">
        <f t="shared" si="130"/>
        <v>5.28</v>
      </c>
      <c r="Y166" s="110">
        <f t="shared" si="131"/>
        <v>5.28</v>
      </c>
    </row>
    <row r="167" spans="2:25" ht="15.75" x14ac:dyDescent="0.25">
      <c r="B167" s="62"/>
      <c r="C167" s="61"/>
      <c r="D167" s="61"/>
      <c r="E167" s="61"/>
      <c r="F167" s="8" t="s">
        <v>23</v>
      </c>
      <c r="G167" s="35">
        <v>4</v>
      </c>
      <c r="H167" s="35">
        <v>4</v>
      </c>
      <c r="I167" s="35">
        <v>4</v>
      </c>
      <c r="J167" s="53">
        <v>1.7</v>
      </c>
      <c r="K167" s="53">
        <f t="shared" si="120"/>
        <v>6.8000000000000005E-2</v>
      </c>
      <c r="L167" s="53">
        <f t="shared" si="121"/>
        <v>6.8000000000000005E-2</v>
      </c>
      <c r="M167" s="53">
        <f t="shared" si="122"/>
        <v>6.8000000000000005E-2</v>
      </c>
      <c r="N167" s="53">
        <v>0</v>
      </c>
      <c r="O167" s="53">
        <f t="shared" si="123"/>
        <v>0</v>
      </c>
      <c r="P167" s="53">
        <f t="shared" si="124"/>
        <v>0</v>
      </c>
      <c r="Q167" s="53">
        <f t="shared" si="125"/>
        <v>0</v>
      </c>
      <c r="R167" s="53">
        <v>9.5</v>
      </c>
      <c r="S167" s="53">
        <f t="shared" si="126"/>
        <v>0.38</v>
      </c>
      <c r="T167" s="53">
        <f t="shared" si="127"/>
        <v>0.38</v>
      </c>
      <c r="U167" s="53">
        <f t="shared" si="128"/>
        <v>0.38</v>
      </c>
      <c r="V167" s="53">
        <v>43</v>
      </c>
      <c r="W167" s="53">
        <f t="shared" si="129"/>
        <v>1.72</v>
      </c>
      <c r="X167" s="53">
        <f t="shared" si="130"/>
        <v>1.72</v>
      </c>
      <c r="Y167" s="110">
        <f t="shared" si="131"/>
        <v>1.72</v>
      </c>
    </row>
    <row r="168" spans="2:25" ht="15.75" x14ac:dyDescent="0.25">
      <c r="B168" s="62"/>
      <c r="C168" s="61"/>
      <c r="D168" s="61"/>
      <c r="E168" s="61"/>
      <c r="F168" s="8" t="s">
        <v>35</v>
      </c>
      <c r="G168" s="35">
        <v>3</v>
      </c>
      <c r="H168" s="35">
        <v>3</v>
      </c>
      <c r="I168" s="35">
        <v>3</v>
      </c>
      <c r="J168" s="53">
        <v>0</v>
      </c>
      <c r="K168" s="53">
        <f t="shared" si="120"/>
        <v>0</v>
      </c>
      <c r="L168" s="53">
        <f t="shared" si="121"/>
        <v>0</v>
      </c>
      <c r="M168" s="53">
        <f t="shared" si="122"/>
        <v>0</v>
      </c>
      <c r="N168" s="53">
        <v>0</v>
      </c>
      <c r="O168" s="53">
        <f t="shared" si="123"/>
        <v>0</v>
      </c>
      <c r="P168" s="53">
        <f t="shared" si="124"/>
        <v>0</v>
      </c>
      <c r="Q168" s="53">
        <f t="shared" si="125"/>
        <v>0</v>
      </c>
      <c r="R168" s="53">
        <v>99.8</v>
      </c>
      <c r="S168" s="53">
        <f t="shared" si="126"/>
        <v>2.9939999999999998</v>
      </c>
      <c r="T168" s="53">
        <f t="shared" si="127"/>
        <v>2.9939999999999998</v>
      </c>
      <c r="U168" s="53">
        <f t="shared" si="128"/>
        <v>2.9939999999999998</v>
      </c>
      <c r="V168" s="53">
        <v>374</v>
      </c>
      <c r="W168" s="53">
        <f t="shared" si="129"/>
        <v>11.22</v>
      </c>
      <c r="X168" s="53">
        <f t="shared" si="130"/>
        <v>11.22</v>
      </c>
      <c r="Y168" s="110">
        <f t="shared" si="131"/>
        <v>11.22</v>
      </c>
    </row>
    <row r="169" spans="2:25" ht="15.75" x14ac:dyDescent="0.25">
      <c r="B169" s="62"/>
      <c r="C169" s="61"/>
      <c r="D169" s="61"/>
      <c r="E169" s="61"/>
      <c r="F169" s="8" t="s">
        <v>27</v>
      </c>
      <c r="G169" s="35">
        <v>1</v>
      </c>
      <c r="H169" s="35">
        <v>1</v>
      </c>
      <c r="I169" s="35">
        <v>1</v>
      </c>
      <c r="J169" s="53">
        <v>0</v>
      </c>
      <c r="K169" s="53">
        <f t="shared" si="120"/>
        <v>0</v>
      </c>
      <c r="L169" s="53">
        <f t="shared" si="121"/>
        <v>0</v>
      </c>
      <c r="M169" s="53">
        <f t="shared" si="122"/>
        <v>0</v>
      </c>
      <c r="N169" s="53">
        <v>0</v>
      </c>
      <c r="O169" s="53">
        <f t="shared" si="123"/>
        <v>0</v>
      </c>
      <c r="P169" s="53">
        <f t="shared" si="124"/>
        <v>0</v>
      </c>
      <c r="Q169" s="53">
        <f t="shared" si="125"/>
        <v>0</v>
      </c>
      <c r="R169" s="53">
        <v>0</v>
      </c>
      <c r="S169" s="53">
        <f t="shared" si="126"/>
        <v>0</v>
      </c>
      <c r="T169" s="53">
        <f t="shared" si="127"/>
        <v>0</v>
      </c>
      <c r="U169" s="53">
        <f t="shared" si="128"/>
        <v>0</v>
      </c>
      <c r="V169" s="53">
        <v>0</v>
      </c>
      <c r="W169" s="53">
        <f t="shared" si="129"/>
        <v>0</v>
      </c>
      <c r="X169" s="53">
        <f t="shared" si="130"/>
        <v>0</v>
      </c>
      <c r="Y169" s="110">
        <f t="shared" si="131"/>
        <v>0</v>
      </c>
    </row>
    <row r="170" spans="2:25" ht="15.75" x14ac:dyDescent="0.25">
      <c r="B170" s="62" t="s">
        <v>116</v>
      </c>
      <c r="C170" s="61">
        <v>100</v>
      </c>
      <c r="D170" s="61">
        <v>130</v>
      </c>
      <c r="E170" s="61">
        <v>150</v>
      </c>
      <c r="F170" s="8" t="s">
        <v>64</v>
      </c>
      <c r="G170" s="52">
        <v>88</v>
      </c>
      <c r="H170" s="52">
        <v>117</v>
      </c>
      <c r="I170" s="52">
        <v>135</v>
      </c>
      <c r="J170" s="53">
        <v>2</v>
      </c>
      <c r="K170" s="53">
        <f t="shared" si="120"/>
        <v>1.76</v>
      </c>
      <c r="L170" s="53">
        <f t="shared" si="121"/>
        <v>2.34</v>
      </c>
      <c r="M170" s="53">
        <f t="shared" si="122"/>
        <v>2.7</v>
      </c>
      <c r="N170" s="53">
        <v>0.1</v>
      </c>
      <c r="O170" s="53">
        <f t="shared" si="123"/>
        <v>8.8000000000000009E-2</v>
      </c>
      <c r="P170" s="53">
        <f t="shared" si="124"/>
        <v>0.11700000000000001</v>
      </c>
      <c r="Q170" s="53">
        <f t="shared" si="125"/>
        <v>0.13500000000000001</v>
      </c>
      <c r="R170" s="53">
        <v>19.7</v>
      </c>
      <c r="S170" s="53">
        <f t="shared" si="126"/>
        <v>17.335999999999999</v>
      </c>
      <c r="T170" s="53">
        <f t="shared" si="127"/>
        <v>23.048999999999999</v>
      </c>
      <c r="U170" s="53">
        <f t="shared" si="128"/>
        <v>26.594999999999999</v>
      </c>
      <c r="V170" s="53">
        <v>83</v>
      </c>
      <c r="W170" s="53">
        <f t="shared" si="129"/>
        <v>73.040000000000006</v>
      </c>
      <c r="X170" s="53">
        <f t="shared" si="130"/>
        <v>97.11</v>
      </c>
      <c r="Y170" s="110">
        <f t="shared" si="131"/>
        <v>112.05</v>
      </c>
    </row>
    <row r="171" spans="2:25" ht="15.75" x14ac:dyDescent="0.25">
      <c r="B171" s="62"/>
      <c r="C171" s="61"/>
      <c r="D171" s="61"/>
      <c r="E171" s="61"/>
      <c r="F171" s="8" t="s">
        <v>36</v>
      </c>
      <c r="G171" s="52">
        <v>15</v>
      </c>
      <c r="H171" s="52">
        <v>20</v>
      </c>
      <c r="I171" s="52">
        <v>23</v>
      </c>
      <c r="J171" s="53">
        <v>7</v>
      </c>
      <c r="K171" s="53">
        <f t="shared" si="120"/>
        <v>1.05</v>
      </c>
      <c r="L171" s="53">
        <f t="shared" si="121"/>
        <v>1.4</v>
      </c>
      <c r="M171" s="53">
        <f t="shared" si="122"/>
        <v>1.61</v>
      </c>
      <c r="N171" s="53">
        <v>7.9</v>
      </c>
      <c r="O171" s="53">
        <f t="shared" si="123"/>
        <v>1.1850000000000001</v>
      </c>
      <c r="P171" s="53">
        <f t="shared" si="124"/>
        <v>1.58</v>
      </c>
      <c r="Q171" s="53">
        <f t="shared" si="125"/>
        <v>1.8170000000000002</v>
      </c>
      <c r="R171" s="53">
        <v>9.5</v>
      </c>
      <c r="S171" s="53">
        <f t="shared" si="126"/>
        <v>1.425</v>
      </c>
      <c r="T171" s="53">
        <f t="shared" si="127"/>
        <v>1.9</v>
      </c>
      <c r="U171" s="53">
        <f t="shared" si="128"/>
        <v>2.1850000000000001</v>
      </c>
      <c r="V171" s="53">
        <v>135</v>
      </c>
      <c r="W171" s="53">
        <f t="shared" si="129"/>
        <v>20.25</v>
      </c>
      <c r="X171" s="53">
        <f t="shared" si="130"/>
        <v>27</v>
      </c>
      <c r="Y171" s="110">
        <f t="shared" si="131"/>
        <v>31.05</v>
      </c>
    </row>
    <row r="172" spans="2:25" ht="15.75" x14ac:dyDescent="0.25">
      <c r="B172" s="62"/>
      <c r="C172" s="61"/>
      <c r="D172" s="61"/>
      <c r="E172" s="61"/>
      <c r="F172" s="8" t="s">
        <v>117</v>
      </c>
      <c r="G172" s="52">
        <v>2</v>
      </c>
      <c r="H172" s="52">
        <v>3</v>
      </c>
      <c r="I172" s="52">
        <v>4</v>
      </c>
      <c r="J172" s="53">
        <v>0.3</v>
      </c>
      <c r="K172" s="53">
        <f t="shared" si="120"/>
        <v>6.0000000000000001E-3</v>
      </c>
      <c r="L172" s="53">
        <f t="shared" si="121"/>
        <v>8.9999999999999993E-3</v>
      </c>
      <c r="M172" s="53">
        <f t="shared" si="122"/>
        <v>1.2E-2</v>
      </c>
      <c r="N172" s="53">
        <v>82</v>
      </c>
      <c r="O172" s="53">
        <f t="shared" si="123"/>
        <v>1.64</v>
      </c>
      <c r="P172" s="53">
        <f t="shared" si="124"/>
        <v>2.46</v>
      </c>
      <c r="Q172" s="53">
        <f t="shared" si="125"/>
        <v>3.28</v>
      </c>
      <c r="R172" s="53">
        <v>1</v>
      </c>
      <c r="S172" s="53">
        <f t="shared" si="126"/>
        <v>0.02</v>
      </c>
      <c r="T172" s="53">
        <f t="shared" si="127"/>
        <v>0.03</v>
      </c>
      <c r="U172" s="53">
        <f t="shared" si="128"/>
        <v>0.04</v>
      </c>
      <c r="V172" s="53">
        <v>749</v>
      </c>
      <c r="W172" s="53">
        <f t="shared" si="129"/>
        <v>14.98</v>
      </c>
      <c r="X172" s="53">
        <f t="shared" si="130"/>
        <v>22.47</v>
      </c>
      <c r="Y172" s="110">
        <f t="shared" si="131"/>
        <v>29.96</v>
      </c>
    </row>
    <row r="173" spans="2:25" ht="15.75" x14ac:dyDescent="0.25">
      <c r="B173" s="62"/>
      <c r="C173" s="61"/>
      <c r="D173" s="61"/>
      <c r="E173" s="61"/>
      <c r="F173" s="8" t="s">
        <v>27</v>
      </c>
      <c r="G173" s="52">
        <v>1</v>
      </c>
      <c r="H173" s="52">
        <v>1</v>
      </c>
      <c r="I173" s="52">
        <v>1</v>
      </c>
      <c r="J173" s="53">
        <v>0</v>
      </c>
      <c r="K173" s="53">
        <f t="shared" si="120"/>
        <v>0</v>
      </c>
      <c r="L173" s="53">
        <f t="shared" si="121"/>
        <v>0</v>
      </c>
      <c r="M173" s="53">
        <f t="shared" si="122"/>
        <v>0</v>
      </c>
      <c r="N173" s="53">
        <v>0</v>
      </c>
      <c r="O173" s="53">
        <f t="shared" si="123"/>
        <v>0</v>
      </c>
      <c r="P173" s="53">
        <f t="shared" si="124"/>
        <v>0</v>
      </c>
      <c r="Q173" s="53">
        <f t="shared" si="125"/>
        <v>0</v>
      </c>
      <c r="R173" s="53">
        <v>0</v>
      </c>
      <c r="S173" s="53">
        <f t="shared" si="126"/>
        <v>0</v>
      </c>
      <c r="T173" s="53">
        <f t="shared" si="127"/>
        <v>0</v>
      </c>
      <c r="U173" s="53">
        <f t="shared" si="128"/>
        <v>0</v>
      </c>
      <c r="V173" s="53">
        <v>0</v>
      </c>
      <c r="W173" s="53">
        <f t="shared" si="129"/>
        <v>0</v>
      </c>
      <c r="X173" s="53">
        <f t="shared" si="130"/>
        <v>0</v>
      </c>
      <c r="Y173" s="110">
        <f t="shared" si="131"/>
        <v>0</v>
      </c>
    </row>
    <row r="174" spans="2:25" ht="15.75" x14ac:dyDescent="0.25">
      <c r="B174" s="62"/>
      <c r="C174" s="61"/>
      <c r="D174" s="61"/>
      <c r="E174" s="61"/>
      <c r="F174" s="8" t="s">
        <v>82</v>
      </c>
      <c r="G174" s="52">
        <v>5</v>
      </c>
      <c r="H174" s="52">
        <v>5</v>
      </c>
      <c r="I174" s="52">
        <v>5</v>
      </c>
      <c r="J174" s="53">
        <v>1.3</v>
      </c>
      <c r="K174" s="53">
        <f t="shared" si="120"/>
        <v>6.5000000000000002E-2</v>
      </c>
      <c r="L174" s="53">
        <f t="shared" si="121"/>
        <v>6.5000000000000002E-2</v>
      </c>
      <c r="M174" s="53">
        <f t="shared" si="122"/>
        <v>6.5000000000000002E-2</v>
      </c>
      <c r="N174" s="53">
        <v>72.5</v>
      </c>
      <c r="O174" s="53">
        <f t="shared" si="123"/>
        <v>3.625</v>
      </c>
      <c r="P174" s="53">
        <f t="shared" si="124"/>
        <v>3.625</v>
      </c>
      <c r="Q174" s="53">
        <f t="shared" si="125"/>
        <v>3.625</v>
      </c>
      <c r="R174" s="53">
        <v>0.9</v>
      </c>
      <c r="S174" s="53">
        <f t="shared" si="126"/>
        <v>4.4999999999999998E-2</v>
      </c>
      <c r="T174" s="53">
        <f t="shared" si="127"/>
        <v>4.4999999999999998E-2</v>
      </c>
      <c r="U174" s="53">
        <f t="shared" si="128"/>
        <v>4.4999999999999998E-2</v>
      </c>
      <c r="V174" s="53">
        <v>661</v>
      </c>
      <c r="W174" s="53">
        <f t="shared" si="129"/>
        <v>33.049999999999997</v>
      </c>
      <c r="X174" s="53">
        <f t="shared" si="130"/>
        <v>33.049999999999997</v>
      </c>
      <c r="Y174" s="110">
        <f t="shared" si="131"/>
        <v>33.049999999999997</v>
      </c>
    </row>
    <row r="175" spans="2:25" ht="15.75" x14ac:dyDescent="0.25">
      <c r="B175" s="114" t="s">
        <v>32</v>
      </c>
      <c r="C175" s="52">
        <v>10</v>
      </c>
      <c r="D175" s="52">
        <v>10</v>
      </c>
      <c r="E175" s="52">
        <v>10</v>
      </c>
      <c r="F175" s="8" t="s">
        <v>32</v>
      </c>
      <c r="G175" s="52">
        <v>10</v>
      </c>
      <c r="H175" s="52">
        <v>10</v>
      </c>
      <c r="I175" s="52">
        <v>10</v>
      </c>
      <c r="J175" s="53">
        <v>0.8</v>
      </c>
      <c r="K175" s="53">
        <f>G175*J175/100</f>
        <v>0.08</v>
      </c>
      <c r="L175" s="53">
        <f>H175*J175/100</f>
        <v>0.08</v>
      </c>
      <c r="M175" s="53">
        <f>I175*J175/100</f>
        <v>0.08</v>
      </c>
      <c r="N175" s="53">
        <v>0</v>
      </c>
      <c r="O175" s="53">
        <f>G175*N175/100</f>
        <v>0</v>
      </c>
      <c r="P175" s="53">
        <f>H175*N175/100</f>
        <v>0</v>
      </c>
      <c r="Q175" s="53">
        <f>I175*N175/100</f>
        <v>0</v>
      </c>
      <c r="R175" s="53">
        <v>80.3</v>
      </c>
      <c r="S175" s="53">
        <f>G175*R175/100</f>
        <v>8.0299999999999994</v>
      </c>
      <c r="T175" s="53">
        <f>H175*R175/100</f>
        <v>8.0299999999999994</v>
      </c>
      <c r="U175" s="53">
        <f>I175*R175/100</f>
        <v>8.0299999999999994</v>
      </c>
      <c r="V175" s="53">
        <v>328</v>
      </c>
      <c r="W175" s="53">
        <f>G175*V175/100</f>
        <v>32.799999999999997</v>
      </c>
      <c r="X175" s="53">
        <f>H175*V175/100</f>
        <v>32.799999999999997</v>
      </c>
      <c r="Y175" s="110">
        <f>I175*V175/100</f>
        <v>32.799999999999997</v>
      </c>
    </row>
    <row r="176" spans="2:25" ht="15.75" x14ac:dyDescent="0.25">
      <c r="B176" s="62" t="s">
        <v>136</v>
      </c>
      <c r="C176" s="61">
        <v>200</v>
      </c>
      <c r="D176" s="61">
        <v>200</v>
      </c>
      <c r="E176" s="61">
        <v>200</v>
      </c>
      <c r="F176" s="11" t="s">
        <v>34</v>
      </c>
      <c r="G176" s="52">
        <v>1</v>
      </c>
      <c r="H176" s="52">
        <v>1</v>
      </c>
      <c r="I176" s="52">
        <v>1</v>
      </c>
      <c r="J176" s="53">
        <v>0.1</v>
      </c>
      <c r="K176" s="53">
        <f t="shared" ref="K176:K179" si="132">G176*J176/100</f>
        <v>1E-3</v>
      </c>
      <c r="L176" s="53">
        <f t="shared" ref="L176:L179" si="133">H176*J176/100</f>
        <v>1E-3</v>
      </c>
      <c r="M176" s="53">
        <f t="shared" ref="M176:M179" si="134">I176*J176/100</f>
        <v>1E-3</v>
      </c>
      <c r="N176" s="53">
        <v>0</v>
      </c>
      <c r="O176" s="53">
        <f t="shared" ref="O176:O179" si="135">G176*N176/100</f>
        <v>0</v>
      </c>
      <c r="P176" s="53">
        <f t="shared" ref="P176:P179" si="136">H176*N176/100</f>
        <v>0</v>
      </c>
      <c r="Q176" s="53">
        <f t="shared" ref="Q176:Q179" si="137">I176*N176/100</f>
        <v>0</v>
      </c>
      <c r="R176" s="53">
        <v>0</v>
      </c>
      <c r="S176" s="53">
        <f t="shared" ref="S176:S179" si="138">G176*R176/100</f>
        <v>0</v>
      </c>
      <c r="T176" s="53">
        <f t="shared" ref="T176:T179" si="139">H176*R176/100</f>
        <v>0</v>
      </c>
      <c r="U176" s="53">
        <f t="shared" ref="U176:U179" si="140">I176*R176/100</f>
        <v>0</v>
      </c>
      <c r="V176" s="53">
        <v>5</v>
      </c>
      <c r="W176" s="53">
        <f t="shared" ref="W176:W179" si="141">G176*V176/100</f>
        <v>0.05</v>
      </c>
      <c r="X176" s="53">
        <f t="shared" ref="X176:X179" si="142">H176*V176/100</f>
        <v>0.05</v>
      </c>
      <c r="Y176" s="110">
        <f t="shared" ref="Y176:Y179" si="143">I176*V176/100</f>
        <v>0.05</v>
      </c>
    </row>
    <row r="177" spans="2:25" ht="15.75" x14ac:dyDescent="0.25">
      <c r="B177" s="62"/>
      <c r="C177" s="61"/>
      <c r="D177" s="61"/>
      <c r="E177" s="61"/>
      <c r="F177" s="8" t="s">
        <v>35</v>
      </c>
      <c r="G177" s="20">
        <v>15</v>
      </c>
      <c r="H177" s="20">
        <v>15</v>
      </c>
      <c r="I177" s="20">
        <v>15</v>
      </c>
      <c r="J177" s="53">
        <v>0</v>
      </c>
      <c r="K177" s="53">
        <f t="shared" si="132"/>
        <v>0</v>
      </c>
      <c r="L177" s="53">
        <f t="shared" si="133"/>
        <v>0</v>
      </c>
      <c r="M177" s="53">
        <f t="shared" si="134"/>
        <v>0</v>
      </c>
      <c r="N177" s="53">
        <v>0</v>
      </c>
      <c r="O177" s="53">
        <f t="shared" si="135"/>
        <v>0</v>
      </c>
      <c r="P177" s="53">
        <f t="shared" si="136"/>
        <v>0</v>
      </c>
      <c r="Q177" s="53">
        <f t="shared" si="137"/>
        <v>0</v>
      </c>
      <c r="R177" s="53">
        <v>99.8</v>
      </c>
      <c r="S177" s="53">
        <f t="shared" si="138"/>
        <v>14.97</v>
      </c>
      <c r="T177" s="53">
        <f t="shared" si="139"/>
        <v>14.97</v>
      </c>
      <c r="U177" s="53">
        <f t="shared" si="140"/>
        <v>14.97</v>
      </c>
      <c r="V177" s="53">
        <v>374</v>
      </c>
      <c r="W177" s="53">
        <f t="shared" si="141"/>
        <v>56.1</v>
      </c>
      <c r="X177" s="53">
        <f t="shared" si="142"/>
        <v>56.1</v>
      </c>
      <c r="Y177" s="110">
        <f t="shared" si="143"/>
        <v>56.1</v>
      </c>
    </row>
    <row r="178" spans="2:25" ht="15.75" x14ac:dyDescent="0.25">
      <c r="B178" s="62"/>
      <c r="C178" s="61"/>
      <c r="D178" s="61"/>
      <c r="E178" s="61"/>
      <c r="F178" s="8" t="s">
        <v>135</v>
      </c>
      <c r="G178" s="20">
        <v>7</v>
      </c>
      <c r="H178" s="20">
        <v>7</v>
      </c>
      <c r="I178" s="20">
        <v>7</v>
      </c>
      <c r="J178" s="53">
        <v>0.9</v>
      </c>
      <c r="K178" s="53">
        <f t="shared" si="132"/>
        <v>6.3E-2</v>
      </c>
      <c r="L178" s="53">
        <f t="shared" si="133"/>
        <v>6.3E-2</v>
      </c>
      <c r="M178" s="53">
        <f t="shared" si="134"/>
        <v>6.3E-2</v>
      </c>
      <c r="N178" s="53">
        <v>0</v>
      </c>
      <c r="O178" s="53">
        <f t="shared" si="135"/>
        <v>0</v>
      </c>
      <c r="P178" s="53">
        <f t="shared" si="136"/>
        <v>0</v>
      </c>
      <c r="Q178" s="53">
        <f t="shared" si="137"/>
        <v>0</v>
      </c>
      <c r="R178" s="53">
        <v>3.6</v>
      </c>
      <c r="S178" s="53">
        <f t="shared" si="138"/>
        <v>0.252</v>
      </c>
      <c r="T178" s="53">
        <f t="shared" si="139"/>
        <v>0.252</v>
      </c>
      <c r="U178" s="53">
        <f t="shared" si="140"/>
        <v>0.252</v>
      </c>
      <c r="V178" s="53">
        <v>31</v>
      </c>
      <c r="W178" s="53">
        <f t="shared" si="141"/>
        <v>2.17</v>
      </c>
      <c r="X178" s="53">
        <f t="shared" si="142"/>
        <v>2.17</v>
      </c>
      <c r="Y178" s="110">
        <f t="shared" si="143"/>
        <v>2.17</v>
      </c>
    </row>
    <row r="179" spans="2:25" ht="31.5" x14ac:dyDescent="0.25">
      <c r="B179" s="107" t="s">
        <v>37</v>
      </c>
      <c r="C179" s="52">
        <v>20</v>
      </c>
      <c r="D179" s="52">
        <v>35</v>
      </c>
      <c r="E179" s="52">
        <v>40</v>
      </c>
      <c r="F179" s="39" t="s">
        <v>37</v>
      </c>
      <c r="G179" s="20">
        <v>20</v>
      </c>
      <c r="H179" s="20">
        <v>35</v>
      </c>
      <c r="I179" s="20">
        <v>40</v>
      </c>
      <c r="J179" s="53">
        <v>6.5</v>
      </c>
      <c r="K179" s="53">
        <f t="shared" si="132"/>
        <v>1.3</v>
      </c>
      <c r="L179" s="53">
        <f t="shared" si="133"/>
        <v>2.2749999999999999</v>
      </c>
      <c r="M179" s="53">
        <f t="shared" si="134"/>
        <v>2.6</v>
      </c>
      <c r="N179" s="53">
        <v>1</v>
      </c>
      <c r="O179" s="53">
        <f t="shared" si="135"/>
        <v>0.2</v>
      </c>
      <c r="P179" s="53">
        <f t="shared" si="136"/>
        <v>0.35</v>
      </c>
      <c r="Q179" s="53">
        <f t="shared" si="137"/>
        <v>0.4</v>
      </c>
      <c r="R179" s="53">
        <v>40.1</v>
      </c>
      <c r="S179" s="53">
        <f t="shared" si="138"/>
        <v>8.02</v>
      </c>
      <c r="T179" s="53">
        <f t="shared" si="139"/>
        <v>14.035</v>
      </c>
      <c r="U179" s="53">
        <f t="shared" si="140"/>
        <v>16.04</v>
      </c>
      <c r="V179" s="53">
        <v>190</v>
      </c>
      <c r="W179" s="53">
        <f t="shared" si="141"/>
        <v>38</v>
      </c>
      <c r="X179" s="53">
        <f t="shared" si="142"/>
        <v>66.5</v>
      </c>
      <c r="Y179" s="110">
        <f t="shared" si="143"/>
        <v>76</v>
      </c>
    </row>
    <row r="180" spans="2:25" ht="15.75" x14ac:dyDescent="0.25">
      <c r="B180" s="157"/>
      <c r="C180" s="158"/>
      <c r="D180" s="158"/>
      <c r="E180" s="158"/>
      <c r="F180" s="158"/>
      <c r="G180" s="158"/>
      <c r="H180" s="158"/>
      <c r="I180" s="158"/>
      <c r="J180" s="162"/>
      <c r="K180" s="162">
        <f t="shared" ref="K180:Y180" si="144">SUM(K155:K179)</f>
        <v>34.634999999999984</v>
      </c>
      <c r="L180" s="162">
        <f t="shared" si="144"/>
        <v>50.829999999999991</v>
      </c>
      <c r="M180" s="162">
        <f t="shared" si="144"/>
        <v>64.356999999999985</v>
      </c>
      <c r="N180" s="162"/>
      <c r="O180" s="162">
        <f t="shared" si="144"/>
        <v>22.067999999999998</v>
      </c>
      <c r="P180" s="162">
        <f t="shared" si="144"/>
        <v>29.566000000000003</v>
      </c>
      <c r="Q180" s="162">
        <f t="shared" si="144"/>
        <v>35.615000000000002</v>
      </c>
      <c r="R180" s="162"/>
      <c r="S180" s="162">
        <f t="shared" si="144"/>
        <v>81.337000000000003</v>
      </c>
      <c r="T180" s="162">
        <f t="shared" si="144"/>
        <v>102.92099999999999</v>
      </c>
      <c r="U180" s="162">
        <f t="shared" si="144"/>
        <v>111.33700000000002</v>
      </c>
      <c r="V180" s="162"/>
      <c r="W180" s="162">
        <f t="shared" si="144"/>
        <v>540.83000000000015</v>
      </c>
      <c r="X180" s="162">
        <f t="shared" si="144"/>
        <v>699.25999999999988</v>
      </c>
      <c r="Y180" s="163">
        <f t="shared" si="144"/>
        <v>785.40999999999985</v>
      </c>
    </row>
    <row r="181" spans="2:25" ht="15.75" x14ac:dyDescent="0.25">
      <c r="B181" s="165" t="s">
        <v>168</v>
      </c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6"/>
    </row>
    <row r="182" spans="2:25" ht="15.75" x14ac:dyDescent="0.25">
      <c r="B182" s="62" t="s">
        <v>137</v>
      </c>
      <c r="C182" s="61">
        <v>60</v>
      </c>
      <c r="D182" s="61">
        <v>100</v>
      </c>
      <c r="E182" s="61">
        <v>100</v>
      </c>
      <c r="F182" s="8" t="s">
        <v>138</v>
      </c>
      <c r="G182" s="35">
        <v>47</v>
      </c>
      <c r="H182" s="35">
        <v>79</v>
      </c>
      <c r="I182" s="35">
        <v>79</v>
      </c>
      <c r="J182" s="53">
        <v>1.08</v>
      </c>
      <c r="K182" s="53">
        <f t="shared" ref="K182:K197" si="145">G182*J182/100</f>
        <v>0.50760000000000005</v>
      </c>
      <c r="L182" s="53">
        <f t="shared" ref="L182:L197" si="146">H182*J182/100</f>
        <v>0.85320000000000007</v>
      </c>
      <c r="M182" s="53">
        <f t="shared" ref="M182:M197" si="147">I182*J182/100</f>
        <v>0.85320000000000007</v>
      </c>
      <c r="N182" s="53">
        <v>0</v>
      </c>
      <c r="O182" s="53">
        <f t="shared" ref="O182:O197" si="148">G182*N182/100</f>
        <v>0</v>
      </c>
      <c r="P182" s="53">
        <f t="shared" ref="P182:P197" si="149">H182*N182/100</f>
        <v>0</v>
      </c>
      <c r="Q182" s="53">
        <f t="shared" ref="Q182:Q197" si="150">I182*N182/100</f>
        <v>0</v>
      </c>
      <c r="R182" s="53">
        <v>5.4</v>
      </c>
      <c r="S182" s="53">
        <f t="shared" ref="S182:S197" si="151">G182*R182/100</f>
        <v>2.5380000000000003</v>
      </c>
      <c r="T182" s="53">
        <f t="shared" ref="T182:T197" si="152">H182*R182/100</f>
        <v>4.266</v>
      </c>
      <c r="U182" s="53">
        <f t="shared" ref="U182:U197" si="153">I182*R182/100</f>
        <v>4.266</v>
      </c>
      <c r="V182" s="53">
        <v>28</v>
      </c>
      <c r="W182" s="53">
        <f t="shared" ref="W182:W197" si="154">G182*V182/100</f>
        <v>13.16</v>
      </c>
      <c r="X182" s="53">
        <f t="shared" ref="X182:X197" si="155">H182*V182/100</f>
        <v>22.12</v>
      </c>
      <c r="Y182" s="110">
        <f t="shared" ref="Y182:Y197" si="156">I182*V182/100</f>
        <v>22.12</v>
      </c>
    </row>
    <row r="183" spans="2:25" ht="15.75" x14ac:dyDescent="0.25">
      <c r="B183" s="62"/>
      <c r="C183" s="61"/>
      <c r="D183" s="61"/>
      <c r="E183" s="61"/>
      <c r="F183" s="8" t="s">
        <v>22</v>
      </c>
      <c r="G183" s="35">
        <v>6</v>
      </c>
      <c r="H183" s="35">
        <v>10</v>
      </c>
      <c r="I183" s="35">
        <v>10</v>
      </c>
      <c r="J183" s="53">
        <v>1.3</v>
      </c>
      <c r="K183" s="53">
        <f t="shared" si="145"/>
        <v>7.8000000000000014E-2</v>
      </c>
      <c r="L183" s="53">
        <f t="shared" si="146"/>
        <v>0.13</v>
      </c>
      <c r="M183" s="53">
        <f t="shared" si="147"/>
        <v>0.13</v>
      </c>
      <c r="N183" s="53">
        <v>0.1</v>
      </c>
      <c r="O183" s="53">
        <f t="shared" si="148"/>
        <v>6.000000000000001E-3</v>
      </c>
      <c r="P183" s="53">
        <f t="shared" si="149"/>
        <v>0.01</v>
      </c>
      <c r="Q183" s="53">
        <f t="shared" si="150"/>
        <v>0.01</v>
      </c>
      <c r="R183" s="53">
        <v>7</v>
      </c>
      <c r="S183" s="53">
        <f t="shared" si="151"/>
        <v>0.42</v>
      </c>
      <c r="T183" s="53">
        <f t="shared" si="152"/>
        <v>0.7</v>
      </c>
      <c r="U183" s="53">
        <f t="shared" si="153"/>
        <v>0.7</v>
      </c>
      <c r="V183" s="53">
        <v>33</v>
      </c>
      <c r="W183" s="53">
        <f t="shared" si="154"/>
        <v>1.98</v>
      </c>
      <c r="X183" s="53">
        <f t="shared" si="155"/>
        <v>3.3</v>
      </c>
      <c r="Y183" s="110">
        <f t="shared" si="156"/>
        <v>3.3</v>
      </c>
    </row>
    <row r="184" spans="2:25" ht="15.75" x14ac:dyDescent="0.25">
      <c r="B184" s="62"/>
      <c r="C184" s="61"/>
      <c r="D184" s="61"/>
      <c r="E184" s="61"/>
      <c r="F184" s="8" t="s">
        <v>24</v>
      </c>
      <c r="G184" s="35">
        <v>3</v>
      </c>
      <c r="H184" s="35">
        <v>5</v>
      </c>
      <c r="I184" s="35">
        <v>5</v>
      </c>
      <c r="J184" s="53">
        <v>0</v>
      </c>
      <c r="K184" s="53">
        <f t="shared" si="145"/>
        <v>0</v>
      </c>
      <c r="L184" s="53">
        <f t="shared" si="146"/>
        <v>0</v>
      </c>
      <c r="M184" s="53">
        <f t="shared" si="147"/>
        <v>0</v>
      </c>
      <c r="N184" s="53">
        <v>99.9</v>
      </c>
      <c r="O184" s="53">
        <f t="shared" si="148"/>
        <v>2.9970000000000003</v>
      </c>
      <c r="P184" s="53">
        <f t="shared" si="149"/>
        <v>4.9950000000000001</v>
      </c>
      <c r="Q184" s="53">
        <f t="shared" si="150"/>
        <v>4.9950000000000001</v>
      </c>
      <c r="R184" s="53">
        <v>0</v>
      </c>
      <c r="S184" s="53">
        <f t="shared" si="151"/>
        <v>0</v>
      </c>
      <c r="T184" s="53">
        <f t="shared" si="152"/>
        <v>0</v>
      </c>
      <c r="U184" s="53">
        <f t="shared" si="153"/>
        <v>0</v>
      </c>
      <c r="V184" s="53">
        <v>899</v>
      </c>
      <c r="W184" s="53">
        <f t="shared" si="154"/>
        <v>26.97</v>
      </c>
      <c r="X184" s="53">
        <f t="shared" si="155"/>
        <v>44.95</v>
      </c>
      <c r="Y184" s="110">
        <f t="shared" si="156"/>
        <v>44.95</v>
      </c>
    </row>
    <row r="185" spans="2:25" ht="15.75" x14ac:dyDescent="0.25">
      <c r="B185" s="62"/>
      <c r="C185" s="61"/>
      <c r="D185" s="61"/>
      <c r="E185" s="61"/>
      <c r="F185" s="8" t="s">
        <v>27</v>
      </c>
      <c r="G185" s="35">
        <v>1</v>
      </c>
      <c r="H185" s="35">
        <v>1</v>
      </c>
      <c r="I185" s="35">
        <v>1</v>
      </c>
      <c r="J185" s="53">
        <v>0</v>
      </c>
      <c r="K185" s="53">
        <f t="shared" si="145"/>
        <v>0</v>
      </c>
      <c r="L185" s="53">
        <f t="shared" si="146"/>
        <v>0</v>
      </c>
      <c r="M185" s="53">
        <f t="shared" si="147"/>
        <v>0</v>
      </c>
      <c r="N185" s="53">
        <v>0</v>
      </c>
      <c r="O185" s="53">
        <f t="shared" si="148"/>
        <v>0</v>
      </c>
      <c r="P185" s="53">
        <f t="shared" si="149"/>
        <v>0</v>
      </c>
      <c r="Q185" s="53">
        <f t="shared" si="150"/>
        <v>0</v>
      </c>
      <c r="R185" s="53">
        <v>0</v>
      </c>
      <c r="S185" s="53">
        <f t="shared" si="151"/>
        <v>0</v>
      </c>
      <c r="T185" s="53">
        <f t="shared" si="152"/>
        <v>0</v>
      </c>
      <c r="U185" s="53">
        <f t="shared" si="153"/>
        <v>0</v>
      </c>
      <c r="V185" s="53">
        <v>0</v>
      </c>
      <c r="W185" s="53">
        <f t="shared" si="154"/>
        <v>0</v>
      </c>
      <c r="X185" s="53">
        <f t="shared" si="155"/>
        <v>0</v>
      </c>
      <c r="Y185" s="110">
        <f t="shared" si="156"/>
        <v>0</v>
      </c>
    </row>
    <row r="186" spans="2:25" ht="15.75" x14ac:dyDescent="0.25">
      <c r="B186" s="62"/>
      <c r="C186" s="61"/>
      <c r="D186" s="61"/>
      <c r="E186" s="61"/>
      <c r="F186" s="8" t="s">
        <v>35</v>
      </c>
      <c r="G186" s="52">
        <v>3</v>
      </c>
      <c r="H186" s="52">
        <v>4</v>
      </c>
      <c r="I186" s="52">
        <v>4</v>
      </c>
      <c r="J186" s="53">
        <v>0</v>
      </c>
      <c r="K186" s="53">
        <f t="shared" si="145"/>
        <v>0</v>
      </c>
      <c r="L186" s="53">
        <f t="shared" si="146"/>
        <v>0</v>
      </c>
      <c r="M186" s="53">
        <f t="shared" si="147"/>
        <v>0</v>
      </c>
      <c r="N186" s="53">
        <v>0</v>
      </c>
      <c r="O186" s="53">
        <f t="shared" si="148"/>
        <v>0</v>
      </c>
      <c r="P186" s="53">
        <f t="shared" si="149"/>
        <v>0</v>
      </c>
      <c r="Q186" s="53">
        <f t="shared" si="150"/>
        <v>0</v>
      </c>
      <c r="R186" s="53">
        <v>99.8</v>
      </c>
      <c r="S186" s="53">
        <f t="shared" si="151"/>
        <v>2.9939999999999998</v>
      </c>
      <c r="T186" s="53">
        <f t="shared" si="152"/>
        <v>3.992</v>
      </c>
      <c r="U186" s="53">
        <f t="shared" si="153"/>
        <v>3.992</v>
      </c>
      <c r="V186" s="53">
        <v>374</v>
      </c>
      <c r="W186" s="53">
        <f t="shared" si="154"/>
        <v>11.22</v>
      </c>
      <c r="X186" s="53">
        <f t="shared" si="155"/>
        <v>14.96</v>
      </c>
      <c r="Y186" s="110">
        <f t="shared" si="156"/>
        <v>14.96</v>
      </c>
    </row>
    <row r="187" spans="2:25" ht="15.75" x14ac:dyDescent="0.25">
      <c r="B187" s="62" t="s">
        <v>139</v>
      </c>
      <c r="C187" s="61">
        <v>200</v>
      </c>
      <c r="D187" s="61">
        <v>200</v>
      </c>
      <c r="E187" s="61">
        <v>250</v>
      </c>
      <c r="F187" s="8" t="s">
        <v>140</v>
      </c>
      <c r="G187" s="36">
        <v>38</v>
      </c>
      <c r="H187" s="36">
        <v>38</v>
      </c>
      <c r="I187" s="36">
        <v>47</v>
      </c>
      <c r="J187" s="53">
        <v>22.5</v>
      </c>
      <c r="K187" s="53">
        <f t="shared" si="145"/>
        <v>8.5500000000000007</v>
      </c>
      <c r="L187" s="53">
        <f t="shared" si="146"/>
        <v>8.5500000000000007</v>
      </c>
      <c r="M187" s="53">
        <f t="shared" si="147"/>
        <v>10.574999999999999</v>
      </c>
      <c r="N187" s="53">
        <v>12.5</v>
      </c>
      <c r="O187" s="53">
        <f t="shared" si="148"/>
        <v>4.75</v>
      </c>
      <c r="P187" s="53">
        <f t="shared" si="149"/>
        <v>4.75</v>
      </c>
      <c r="Q187" s="53">
        <f t="shared" si="150"/>
        <v>5.875</v>
      </c>
      <c r="R187" s="53">
        <v>0</v>
      </c>
      <c r="S187" s="53">
        <f t="shared" si="151"/>
        <v>0</v>
      </c>
      <c r="T187" s="53">
        <f t="shared" si="152"/>
        <v>0</v>
      </c>
      <c r="U187" s="53">
        <f t="shared" si="153"/>
        <v>0</v>
      </c>
      <c r="V187" s="53">
        <v>202</v>
      </c>
      <c r="W187" s="53">
        <f t="shared" si="154"/>
        <v>76.760000000000005</v>
      </c>
      <c r="X187" s="53">
        <f t="shared" si="155"/>
        <v>76.760000000000005</v>
      </c>
      <c r="Y187" s="110">
        <f t="shared" si="156"/>
        <v>94.94</v>
      </c>
    </row>
    <row r="188" spans="2:25" ht="15.75" x14ac:dyDescent="0.25">
      <c r="B188" s="62"/>
      <c r="C188" s="61"/>
      <c r="D188" s="61"/>
      <c r="E188" s="61"/>
      <c r="F188" s="8" t="s">
        <v>141</v>
      </c>
      <c r="G188" s="36">
        <v>5</v>
      </c>
      <c r="H188" s="36">
        <v>5</v>
      </c>
      <c r="I188" s="36">
        <v>6</v>
      </c>
      <c r="J188" s="53">
        <v>12</v>
      </c>
      <c r="K188" s="53">
        <f t="shared" si="145"/>
        <v>0.6</v>
      </c>
      <c r="L188" s="53">
        <f t="shared" si="146"/>
        <v>0.6</v>
      </c>
      <c r="M188" s="53">
        <f t="shared" si="147"/>
        <v>0.72</v>
      </c>
      <c r="N188" s="53">
        <v>2.9</v>
      </c>
      <c r="O188" s="53">
        <f t="shared" si="148"/>
        <v>0.14499999999999999</v>
      </c>
      <c r="P188" s="53">
        <f t="shared" si="149"/>
        <v>0.14499999999999999</v>
      </c>
      <c r="Q188" s="53">
        <f t="shared" si="150"/>
        <v>0.17399999999999999</v>
      </c>
      <c r="R188" s="53">
        <v>69.3</v>
      </c>
      <c r="S188" s="53">
        <f t="shared" si="151"/>
        <v>3.4649999999999999</v>
      </c>
      <c r="T188" s="53">
        <f t="shared" si="152"/>
        <v>3.4649999999999999</v>
      </c>
      <c r="U188" s="53">
        <f t="shared" si="153"/>
        <v>4.1579999999999995</v>
      </c>
      <c r="V188" s="53">
        <v>334</v>
      </c>
      <c r="W188" s="53">
        <f t="shared" si="154"/>
        <v>16.7</v>
      </c>
      <c r="X188" s="53">
        <f t="shared" si="155"/>
        <v>16.7</v>
      </c>
      <c r="Y188" s="110">
        <f t="shared" si="156"/>
        <v>20.04</v>
      </c>
    </row>
    <row r="189" spans="2:25" ht="15.75" x14ac:dyDescent="0.25">
      <c r="B189" s="62"/>
      <c r="C189" s="61"/>
      <c r="D189" s="61"/>
      <c r="E189" s="61"/>
      <c r="F189" s="8" t="s">
        <v>23</v>
      </c>
      <c r="G189" s="52">
        <v>15</v>
      </c>
      <c r="H189" s="52">
        <v>15</v>
      </c>
      <c r="I189" s="52">
        <v>18</v>
      </c>
      <c r="J189" s="53">
        <v>1.7</v>
      </c>
      <c r="K189" s="53">
        <f t="shared" si="145"/>
        <v>0.255</v>
      </c>
      <c r="L189" s="53">
        <f t="shared" si="146"/>
        <v>0.255</v>
      </c>
      <c r="M189" s="53">
        <f t="shared" si="147"/>
        <v>0.30599999999999999</v>
      </c>
      <c r="N189" s="53">
        <v>0</v>
      </c>
      <c r="O189" s="53">
        <f t="shared" si="148"/>
        <v>0</v>
      </c>
      <c r="P189" s="53">
        <f t="shared" si="149"/>
        <v>0</v>
      </c>
      <c r="Q189" s="53">
        <f t="shared" si="150"/>
        <v>0</v>
      </c>
      <c r="R189" s="53">
        <v>9.5</v>
      </c>
      <c r="S189" s="53">
        <f t="shared" si="151"/>
        <v>1.425</v>
      </c>
      <c r="T189" s="53">
        <f t="shared" si="152"/>
        <v>1.425</v>
      </c>
      <c r="U189" s="53">
        <f t="shared" si="153"/>
        <v>1.71</v>
      </c>
      <c r="V189" s="53">
        <v>43</v>
      </c>
      <c r="W189" s="53">
        <f t="shared" si="154"/>
        <v>6.45</v>
      </c>
      <c r="X189" s="53">
        <f t="shared" si="155"/>
        <v>6.45</v>
      </c>
      <c r="Y189" s="110">
        <f t="shared" si="156"/>
        <v>7.74</v>
      </c>
    </row>
    <row r="190" spans="2:25" ht="15.75" x14ac:dyDescent="0.25">
      <c r="B190" s="62"/>
      <c r="C190" s="61"/>
      <c r="D190" s="61"/>
      <c r="E190" s="61"/>
      <c r="F190" s="8" t="s">
        <v>64</v>
      </c>
      <c r="G190" s="20">
        <v>36</v>
      </c>
      <c r="H190" s="20">
        <v>36</v>
      </c>
      <c r="I190" s="20">
        <v>45</v>
      </c>
      <c r="J190" s="53">
        <v>2</v>
      </c>
      <c r="K190" s="53">
        <f t="shared" si="145"/>
        <v>0.72</v>
      </c>
      <c r="L190" s="53">
        <f t="shared" si="146"/>
        <v>0.72</v>
      </c>
      <c r="M190" s="53">
        <f t="shared" si="147"/>
        <v>0.9</v>
      </c>
      <c r="N190" s="53">
        <v>0.1</v>
      </c>
      <c r="O190" s="53">
        <f t="shared" si="148"/>
        <v>3.6000000000000004E-2</v>
      </c>
      <c r="P190" s="53">
        <f t="shared" si="149"/>
        <v>3.6000000000000004E-2</v>
      </c>
      <c r="Q190" s="53">
        <f t="shared" si="150"/>
        <v>4.4999999999999998E-2</v>
      </c>
      <c r="R190" s="53">
        <v>19.7</v>
      </c>
      <c r="S190" s="53">
        <f t="shared" si="151"/>
        <v>7.0919999999999996</v>
      </c>
      <c r="T190" s="53">
        <f t="shared" si="152"/>
        <v>7.0919999999999996</v>
      </c>
      <c r="U190" s="53">
        <f t="shared" si="153"/>
        <v>8.8650000000000002</v>
      </c>
      <c r="V190" s="53">
        <v>83</v>
      </c>
      <c r="W190" s="53">
        <f t="shared" si="154"/>
        <v>29.88</v>
      </c>
      <c r="X190" s="53">
        <f t="shared" si="155"/>
        <v>29.88</v>
      </c>
      <c r="Y190" s="110">
        <f t="shared" si="156"/>
        <v>37.35</v>
      </c>
    </row>
    <row r="191" spans="2:25" ht="15.75" x14ac:dyDescent="0.25">
      <c r="B191" s="62"/>
      <c r="C191" s="61"/>
      <c r="D191" s="61"/>
      <c r="E191" s="61"/>
      <c r="F191" s="8" t="s">
        <v>27</v>
      </c>
      <c r="G191" s="52">
        <v>1</v>
      </c>
      <c r="H191" s="52">
        <v>1</v>
      </c>
      <c r="I191" s="52">
        <v>1</v>
      </c>
      <c r="J191" s="53">
        <v>0</v>
      </c>
      <c r="K191" s="53">
        <f t="shared" si="145"/>
        <v>0</v>
      </c>
      <c r="L191" s="53">
        <f t="shared" si="146"/>
        <v>0</v>
      </c>
      <c r="M191" s="53">
        <f t="shared" si="147"/>
        <v>0</v>
      </c>
      <c r="N191" s="53">
        <v>0</v>
      </c>
      <c r="O191" s="53">
        <f t="shared" si="148"/>
        <v>0</v>
      </c>
      <c r="P191" s="53">
        <f t="shared" si="149"/>
        <v>0</v>
      </c>
      <c r="Q191" s="53">
        <f t="shared" si="150"/>
        <v>0</v>
      </c>
      <c r="R191" s="53">
        <v>0</v>
      </c>
      <c r="S191" s="53">
        <f t="shared" si="151"/>
        <v>0</v>
      </c>
      <c r="T191" s="53">
        <f t="shared" si="152"/>
        <v>0</v>
      </c>
      <c r="U191" s="53">
        <f t="shared" si="153"/>
        <v>0</v>
      </c>
      <c r="V191" s="53">
        <v>0</v>
      </c>
      <c r="W191" s="53">
        <f t="shared" si="154"/>
        <v>0</v>
      </c>
      <c r="X191" s="53">
        <f t="shared" si="155"/>
        <v>0</v>
      </c>
      <c r="Y191" s="110">
        <f t="shared" si="156"/>
        <v>0</v>
      </c>
    </row>
    <row r="192" spans="2:25" ht="15.75" x14ac:dyDescent="0.25">
      <c r="B192" s="54" t="s">
        <v>82</v>
      </c>
      <c r="C192" s="52">
        <v>20</v>
      </c>
      <c r="D192" s="52">
        <v>20</v>
      </c>
      <c r="E192" s="52">
        <v>20</v>
      </c>
      <c r="F192" s="8" t="s">
        <v>82</v>
      </c>
      <c r="G192" s="52">
        <v>20</v>
      </c>
      <c r="H192" s="52">
        <v>20</v>
      </c>
      <c r="I192" s="52">
        <v>20</v>
      </c>
      <c r="J192" s="53">
        <v>1.3</v>
      </c>
      <c r="K192" s="53">
        <f t="shared" si="145"/>
        <v>0.26</v>
      </c>
      <c r="L192" s="53">
        <f t="shared" si="146"/>
        <v>0.26</v>
      </c>
      <c r="M192" s="53">
        <f t="shared" si="147"/>
        <v>0.26</v>
      </c>
      <c r="N192" s="53">
        <v>72.5</v>
      </c>
      <c r="O192" s="53">
        <f t="shared" si="148"/>
        <v>14.5</v>
      </c>
      <c r="P192" s="53">
        <f t="shared" si="149"/>
        <v>14.5</v>
      </c>
      <c r="Q192" s="53">
        <f t="shared" si="150"/>
        <v>14.5</v>
      </c>
      <c r="R192" s="53">
        <v>0.9</v>
      </c>
      <c r="S192" s="53">
        <f t="shared" si="151"/>
        <v>0.18</v>
      </c>
      <c r="T192" s="53">
        <f t="shared" si="152"/>
        <v>0.18</v>
      </c>
      <c r="U192" s="53">
        <f t="shared" si="153"/>
        <v>0.18</v>
      </c>
      <c r="V192" s="53">
        <v>661</v>
      </c>
      <c r="W192" s="53">
        <f t="shared" si="154"/>
        <v>132.19999999999999</v>
      </c>
      <c r="X192" s="53">
        <f t="shared" si="155"/>
        <v>132.19999999999999</v>
      </c>
      <c r="Y192" s="110">
        <f t="shared" si="156"/>
        <v>132.19999999999999</v>
      </c>
    </row>
    <row r="193" spans="2:25" ht="15.75" x14ac:dyDescent="0.25">
      <c r="B193" s="62" t="s">
        <v>68</v>
      </c>
      <c r="C193" s="61">
        <v>200</v>
      </c>
      <c r="D193" s="61">
        <v>200</v>
      </c>
      <c r="E193" s="61">
        <v>200</v>
      </c>
      <c r="F193" s="8" t="s">
        <v>67</v>
      </c>
      <c r="G193" s="20">
        <v>16</v>
      </c>
      <c r="H193" s="20">
        <v>16</v>
      </c>
      <c r="I193" s="20">
        <v>16</v>
      </c>
      <c r="J193" s="53">
        <v>0.1</v>
      </c>
      <c r="K193" s="53">
        <f t="shared" si="145"/>
        <v>1.6E-2</v>
      </c>
      <c r="L193" s="53">
        <f t="shared" si="146"/>
        <v>1.6E-2</v>
      </c>
      <c r="M193" s="53">
        <f t="shared" si="147"/>
        <v>1.6E-2</v>
      </c>
      <c r="N193" s="53">
        <v>0</v>
      </c>
      <c r="O193" s="53">
        <f t="shared" si="148"/>
        <v>0</v>
      </c>
      <c r="P193" s="53">
        <f t="shared" si="149"/>
        <v>0</v>
      </c>
      <c r="Q193" s="53">
        <f t="shared" si="150"/>
        <v>0</v>
      </c>
      <c r="R193" s="53">
        <v>79.599999999999994</v>
      </c>
      <c r="S193" s="53">
        <f t="shared" si="151"/>
        <v>12.735999999999999</v>
      </c>
      <c r="T193" s="53">
        <f t="shared" si="152"/>
        <v>12.735999999999999</v>
      </c>
      <c r="U193" s="53">
        <f t="shared" si="153"/>
        <v>12.735999999999999</v>
      </c>
      <c r="V193" s="53">
        <v>299</v>
      </c>
      <c r="W193" s="53">
        <f t="shared" si="154"/>
        <v>47.84</v>
      </c>
      <c r="X193" s="53">
        <f t="shared" si="155"/>
        <v>47.84</v>
      </c>
      <c r="Y193" s="110">
        <f t="shared" si="156"/>
        <v>47.84</v>
      </c>
    </row>
    <row r="194" spans="2:25" ht="15.75" x14ac:dyDescent="0.25">
      <c r="B194" s="62"/>
      <c r="C194" s="61"/>
      <c r="D194" s="61"/>
      <c r="E194" s="61"/>
      <c r="F194" s="8" t="s">
        <v>35</v>
      </c>
      <c r="G194" s="20">
        <v>24</v>
      </c>
      <c r="H194" s="20">
        <v>24</v>
      </c>
      <c r="I194" s="20">
        <v>24</v>
      </c>
      <c r="J194" s="53">
        <v>0</v>
      </c>
      <c r="K194" s="53">
        <f t="shared" si="145"/>
        <v>0</v>
      </c>
      <c r="L194" s="53">
        <f t="shared" si="146"/>
        <v>0</v>
      </c>
      <c r="M194" s="53">
        <f t="shared" si="147"/>
        <v>0</v>
      </c>
      <c r="N194" s="53">
        <v>0</v>
      </c>
      <c r="O194" s="53">
        <f t="shared" si="148"/>
        <v>0</v>
      </c>
      <c r="P194" s="53">
        <f t="shared" si="149"/>
        <v>0</v>
      </c>
      <c r="Q194" s="53">
        <f t="shared" si="150"/>
        <v>0</v>
      </c>
      <c r="R194" s="53">
        <v>99.8</v>
      </c>
      <c r="S194" s="53">
        <f t="shared" si="151"/>
        <v>23.951999999999998</v>
      </c>
      <c r="T194" s="53">
        <f t="shared" si="152"/>
        <v>23.951999999999998</v>
      </c>
      <c r="U194" s="53">
        <f t="shared" si="153"/>
        <v>23.951999999999998</v>
      </c>
      <c r="V194" s="53">
        <v>374</v>
      </c>
      <c r="W194" s="53">
        <f t="shared" si="154"/>
        <v>89.76</v>
      </c>
      <c r="X194" s="53">
        <f t="shared" si="155"/>
        <v>89.76</v>
      </c>
      <c r="Y194" s="110">
        <f t="shared" si="156"/>
        <v>89.76</v>
      </c>
    </row>
    <row r="195" spans="2:25" ht="15.75" x14ac:dyDescent="0.25">
      <c r="B195" s="62"/>
      <c r="C195" s="61"/>
      <c r="D195" s="61"/>
      <c r="E195" s="61"/>
      <c r="F195" s="8" t="s">
        <v>65</v>
      </c>
      <c r="G195" s="36">
        <v>0.1</v>
      </c>
      <c r="H195" s="36">
        <v>0.1</v>
      </c>
      <c r="I195" s="36">
        <v>0.1</v>
      </c>
      <c r="J195" s="53">
        <v>0.5</v>
      </c>
      <c r="K195" s="53">
        <f t="shared" si="145"/>
        <v>5.0000000000000001E-4</v>
      </c>
      <c r="L195" s="53">
        <f t="shared" si="146"/>
        <v>5.0000000000000001E-4</v>
      </c>
      <c r="M195" s="53">
        <f t="shared" si="147"/>
        <v>5.0000000000000001E-4</v>
      </c>
      <c r="N195" s="53">
        <v>0.3</v>
      </c>
      <c r="O195" s="53">
        <f t="shared" si="148"/>
        <v>2.9999999999999997E-4</v>
      </c>
      <c r="P195" s="53">
        <f t="shared" si="149"/>
        <v>2.9999999999999997E-4</v>
      </c>
      <c r="Q195" s="53">
        <f t="shared" si="150"/>
        <v>2.9999999999999997E-4</v>
      </c>
      <c r="R195" s="53">
        <v>6.5</v>
      </c>
      <c r="S195" s="53">
        <f t="shared" si="151"/>
        <v>6.5000000000000006E-3</v>
      </c>
      <c r="T195" s="53">
        <f t="shared" si="152"/>
        <v>6.5000000000000006E-3</v>
      </c>
      <c r="U195" s="53">
        <f t="shared" si="153"/>
        <v>6.5000000000000006E-3</v>
      </c>
      <c r="V195" s="53">
        <v>22</v>
      </c>
      <c r="W195" s="53">
        <f t="shared" si="154"/>
        <v>2.2000000000000002E-2</v>
      </c>
      <c r="X195" s="53">
        <f t="shared" si="155"/>
        <v>2.2000000000000002E-2</v>
      </c>
      <c r="Y195" s="110">
        <f t="shared" si="156"/>
        <v>2.2000000000000002E-2</v>
      </c>
    </row>
    <row r="196" spans="2:25" ht="15.75" x14ac:dyDescent="0.25">
      <c r="B196" s="62"/>
      <c r="C196" s="61"/>
      <c r="D196" s="61"/>
      <c r="E196" s="61"/>
      <c r="F196" s="8" t="s">
        <v>72</v>
      </c>
      <c r="G196" s="52">
        <v>45</v>
      </c>
      <c r="H196" s="52">
        <v>45</v>
      </c>
      <c r="I196" s="52">
        <v>45</v>
      </c>
      <c r="J196" s="53">
        <v>0.4</v>
      </c>
      <c r="K196" s="53">
        <f t="shared" si="145"/>
        <v>0.18</v>
      </c>
      <c r="L196" s="53">
        <f t="shared" si="146"/>
        <v>0.18</v>
      </c>
      <c r="M196" s="53">
        <f t="shared" si="147"/>
        <v>0.18</v>
      </c>
      <c r="N196" s="53">
        <v>0</v>
      </c>
      <c r="O196" s="53">
        <f t="shared" si="148"/>
        <v>0</v>
      </c>
      <c r="P196" s="53">
        <f t="shared" si="149"/>
        <v>0</v>
      </c>
      <c r="Q196" s="53">
        <f t="shared" si="150"/>
        <v>0</v>
      </c>
      <c r="R196" s="53">
        <v>11.3</v>
      </c>
      <c r="S196" s="53">
        <f t="shared" si="151"/>
        <v>5.0850000000000009</v>
      </c>
      <c r="T196" s="53">
        <f t="shared" si="152"/>
        <v>5.0850000000000009</v>
      </c>
      <c r="U196" s="53">
        <f t="shared" si="153"/>
        <v>5.0850000000000009</v>
      </c>
      <c r="V196" s="53">
        <v>46</v>
      </c>
      <c r="W196" s="53">
        <f t="shared" si="154"/>
        <v>20.7</v>
      </c>
      <c r="X196" s="53">
        <f t="shared" si="155"/>
        <v>20.7</v>
      </c>
      <c r="Y196" s="110">
        <f t="shared" si="156"/>
        <v>20.7</v>
      </c>
    </row>
    <row r="197" spans="2:25" ht="31.5" x14ac:dyDescent="0.25">
      <c r="B197" s="107" t="s">
        <v>37</v>
      </c>
      <c r="C197" s="52">
        <v>20</v>
      </c>
      <c r="D197" s="52">
        <v>35</v>
      </c>
      <c r="E197" s="52">
        <v>40</v>
      </c>
      <c r="F197" s="34" t="s">
        <v>37</v>
      </c>
      <c r="G197" s="20">
        <v>20</v>
      </c>
      <c r="H197" s="20">
        <v>35</v>
      </c>
      <c r="I197" s="20">
        <v>40</v>
      </c>
      <c r="J197" s="53">
        <v>6.5</v>
      </c>
      <c r="K197" s="53">
        <f t="shared" si="145"/>
        <v>1.3</v>
      </c>
      <c r="L197" s="53">
        <f t="shared" si="146"/>
        <v>2.2749999999999999</v>
      </c>
      <c r="M197" s="53">
        <f t="shared" si="147"/>
        <v>2.6</v>
      </c>
      <c r="N197" s="53">
        <v>1</v>
      </c>
      <c r="O197" s="53">
        <f t="shared" si="148"/>
        <v>0.2</v>
      </c>
      <c r="P197" s="53">
        <f t="shared" si="149"/>
        <v>0.35</v>
      </c>
      <c r="Q197" s="53">
        <f t="shared" si="150"/>
        <v>0.4</v>
      </c>
      <c r="R197" s="53">
        <v>40.1</v>
      </c>
      <c r="S197" s="53">
        <f t="shared" si="151"/>
        <v>8.02</v>
      </c>
      <c r="T197" s="53">
        <f t="shared" si="152"/>
        <v>14.035</v>
      </c>
      <c r="U197" s="53">
        <f t="shared" si="153"/>
        <v>16.04</v>
      </c>
      <c r="V197" s="53">
        <v>190</v>
      </c>
      <c r="W197" s="53">
        <f t="shared" si="154"/>
        <v>38</v>
      </c>
      <c r="X197" s="53">
        <f t="shared" si="155"/>
        <v>66.5</v>
      </c>
      <c r="Y197" s="110">
        <f t="shared" si="156"/>
        <v>76</v>
      </c>
    </row>
    <row r="198" spans="2:25" ht="15.75" x14ac:dyDescent="0.25">
      <c r="B198" s="29"/>
      <c r="C198" s="8"/>
      <c r="D198" s="8"/>
      <c r="E198" s="8"/>
      <c r="F198" s="8"/>
      <c r="G198" s="8"/>
      <c r="H198" s="8"/>
      <c r="I198" s="8"/>
      <c r="J198" s="153"/>
      <c r="K198" s="153">
        <f>SUM(K182:K197)</f>
        <v>12.467100000000002</v>
      </c>
      <c r="L198" s="153">
        <f t="shared" ref="L198:Y198" si="157">SUM(L182:L197)</f>
        <v>13.839700000000002</v>
      </c>
      <c r="M198" s="153">
        <f t="shared" si="157"/>
        <v>16.540700000000001</v>
      </c>
      <c r="N198" s="153"/>
      <c r="O198" s="153">
        <f t="shared" si="157"/>
        <v>22.634299999999996</v>
      </c>
      <c r="P198" s="153">
        <f t="shared" si="157"/>
        <v>24.786300000000001</v>
      </c>
      <c r="Q198" s="153">
        <f t="shared" si="157"/>
        <v>25.999299999999995</v>
      </c>
      <c r="R198" s="153"/>
      <c r="S198" s="153">
        <f t="shared" si="157"/>
        <v>67.913499999999999</v>
      </c>
      <c r="T198" s="153">
        <f t="shared" si="157"/>
        <v>76.9345</v>
      </c>
      <c r="U198" s="153">
        <f t="shared" si="157"/>
        <v>81.690499999999986</v>
      </c>
      <c r="V198" s="153"/>
      <c r="W198" s="153">
        <f t="shared" si="157"/>
        <v>511.64199999999994</v>
      </c>
      <c r="X198" s="153">
        <f t="shared" si="157"/>
        <v>572.14199999999994</v>
      </c>
      <c r="Y198" s="154">
        <f t="shared" si="157"/>
        <v>611.92200000000014</v>
      </c>
    </row>
    <row r="199" spans="2:25" ht="15.75" x14ac:dyDescent="0.25">
      <c r="B199" s="117" t="s">
        <v>142</v>
      </c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138"/>
    </row>
    <row r="200" spans="2:25" ht="31.5" x14ac:dyDescent="0.25">
      <c r="B200" s="62" t="s">
        <v>143</v>
      </c>
      <c r="C200" s="61">
        <v>50</v>
      </c>
      <c r="D200" s="61">
        <v>75</v>
      </c>
      <c r="E200" s="61">
        <v>100</v>
      </c>
      <c r="F200" s="5" t="s">
        <v>101</v>
      </c>
      <c r="G200" s="7">
        <v>37</v>
      </c>
      <c r="H200" s="7">
        <v>56</v>
      </c>
      <c r="I200" s="7">
        <v>74</v>
      </c>
      <c r="J200" s="53">
        <v>67.7</v>
      </c>
      <c r="K200" s="53">
        <f t="shared" ref="K200:K220" si="158">G200*J200/100</f>
        <v>25.048999999999999</v>
      </c>
      <c r="L200" s="53">
        <f t="shared" ref="L200:L220" si="159">H200*J200/100</f>
        <v>37.912000000000006</v>
      </c>
      <c r="M200" s="53">
        <f t="shared" ref="M200:M220" si="160">I200*J200/100</f>
        <v>50.097999999999999</v>
      </c>
      <c r="N200" s="53">
        <v>18.899999999999999</v>
      </c>
      <c r="O200" s="53">
        <f t="shared" ref="O200:O220" si="161">G200*N200/100</f>
        <v>6.9929999999999994</v>
      </c>
      <c r="P200" s="53">
        <f t="shared" ref="P200:P220" si="162">H200*N200/100</f>
        <v>10.583999999999998</v>
      </c>
      <c r="Q200" s="53">
        <f t="shared" ref="Q200:Q220" si="163">I200*N200/100</f>
        <v>13.985999999999999</v>
      </c>
      <c r="R200" s="53">
        <v>12.4</v>
      </c>
      <c r="S200" s="53">
        <f t="shared" ref="S200:S220" si="164">G200*R200/100</f>
        <v>4.5880000000000001</v>
      </c>
      <c r="T200" s="53">
        <f t="shared" ref="T200:T220" si="165">H200*R200/100</f>
        <v>6.944</v>
      </c>
      <c r="U200" s="53">
        <f t="shared" ref="U200:U220" si="166">I200*R200/100</f>
        <v>9.1760000000000002</v>
      </c>
      <c r="V200" s="53">
        <v>187</v>
      </c>
      <c r="W200" s="53">
        <f t="shared" ref="W200:W220" si="167">G200*V200/100</f>
        <v>69.19</v>
      </c>
      <c r="X200" s="53">
        <f>(H200*V200)/100</f>
        <v>104.72</v>
      </c>
      <c r="Y200" s="110">
        <f>(I200*V200)/100</f>
        <v>138.38</v>
      </c>
    </row>
    <row r="201" spans="2:25" ht="31.5" x14ac:dyDescent="0.25">
      <c r="B201" s="62"/>
      <c r="C201" s="61"/>
      <c r="D201" s="61"/>
      <c r="E201" s="61"/>
      <c r="F201" s="31" t="s">
        <v>114</v>
      </c>
      <c r="G201" s="52">
        <v>9</v>
      </c>
      <c r="H201" s="52">
        <v>14</v>
      </c>
      <c r="I201" s="52">
        <v>18</v>
      </c>
      <c r="J201" s="53">
        <v>11.1</v>
      </c>
      <c r="K201" s="53">
        <f t="shared" si="158"/>
        <v>0.99899999999999989</v>
      </c>
      <c r="L201" s="53">
        <f t="shared" si="159"/>
        <v>1.554</v>
      </c>
      <c r="M201" s="53">
        <f t="shared" si="160"/>
        <v>1.9979999999999998</v>
      </c>
      <c r="N201" s="53">
        <v>1.5</v>
      </c>
      <c r="O201" s="53">
        <f t="shared" si="161"/>
        <v>0.13500000000000001</v>
      </c>
      <c r="P201" s="53">
        <f t="shared" si="162"/>
        <v>0.21</v>
      </c>
      <c r="Q201" s="53">
        <f t="shared" si="163"/>
        <v>0.27</v>
      </c>
      <c r="R201" s="53">
        <v>67.8</v>
      </c>
      <c r="S201" s="53">
        <f t="shared" si="164"/>
        <v>6.1019999999999994</v>
      </c>
      <c r="T201" s="53">
        <f t="shared" si="165"/>
        <v>9.4919999999999991</v>
      </c>
      <c r="U201" s="53">
        <f t="shared" si="166"/>
        <v>12.203999999999999</v>
      </c>
      <c r="V201" s="53">
        <v>329</v>
      </c>
      <c r="W201" s="53">
        <f t="shared" si="167"/>
        <v>29.61</v>
      </c>
      <c r="X201" s="53">
        <f t="shared" ref="X201:X220" si="168">H201*V201/100</f>
        <v>46.06</v>
      </c>
      <c r="Y201" s="110">
        <f t="shared" ref="Y201:Y220" si="169">I201*V201/100</f>
        <v>59.22</v>
      </c>
    </row>
    <row r="202" spans="2:25" ht="15.75" x14ac:dyDescent="0.25">
      <c r="B202" s="62"/>
      <c r="C202" s="61"/>
      <c r="D202" s="61"/>
      <c r="E202" s="61"/>
      <c r="F202" s="8" t="s">
        <v>36</v>
      </c>
      <c r="G202" s="20">
        <v>12</v>
      </c>
      <c r="H202" s="20">
        <v>17</v>
      </c>
      <c r="I202" s="20">
        <v>24</v>
      </c>
      <c r="J202" s="53">
        <v>7</v>
      </c>
      <c r="K202" s="53">
        <f t="shared" si="158"/>
        <v>0.84</v>
      </c>
      <c r="L202" s="53">
        <f t="shared" si="159"/>
        <v>1.19</v>
      </c>
      <c r="M202" s="53">
        <f t="shared" si="160"/>
        <v>1.68</v>
      </c>
      <c r="N202" s="53">
        <v>7.9</v>
      </c>
      <c r="O202" s="53">
        <f t="shared" si="161"/>
        <v>0.94800000000000006</v>
      </c>
      <c r="P202" s="53">
        <f t="shared" si="162"/>
        <v>1.3430000000000002</v>
      </c>
      <c r="Q202" s="53">
        <f t="shared" si="163"/>
        <v>1.8960000000000001</v>
      </c>
      <c r="R202" s="53">
        <v>9.5</v>
      </c>
      <c r="S202" s="53">
        <f t="shared" si="164"/>
        <v>1.1399999999999999</v>
      </c>
      <c r="T202" s="53">
        <f t="shared" si="165"/>
        <v>1.615</v>
      </c>
      <c r="U202" s="53">
        <f t="shared" si="166"/>
        <v>2.2799999999999998</v>
      </c>
      <c r="V202" s="53">
        <v>135</v>
      </c>
      <c r="W202" s="53">
        <f t="shared" si="167"/>
        <v>16.2</v>
      </c>
      <c r="X202" s="53">
        <f t="shared" si="168"/>
        <v>22.95</v>
      </c>
      <c r="Y202" s="110">
        <f t="shared" si="169"/>
        <v>32.4</v>
      </c>
    </row>
    <row r="203" spans="2:25" ht="15.75" x14ac:dyDescent="0.25">
      <c r="B203" s="62"/>
      <c r="C203" s="61"/>
      <c r="D203" s="61"/>
      <c r="E203" s="61"/>
      <c r="F203" s="8" t="s">
        <v>115</v>
      </c>
      <c r="G203" s="20">
        <v>5</v>
      </c>
      <c r="H203" s="20">
        <v>8</v>
      </c>
      <c r="I203" s="20">
        <v>10</v>
      </c>
      <c r="J203" s="53">
        <v>12.2</v>
      </c>
      <c r="K203" s="53">
        <f t="shared" si="158"/>
        <v>0.61</v>
      </c>
      <c r="L203" s="53">
        <f t="shared" si="159"/>
        <v>0.97599999999999998</v>
      </c>
      <c r="M203" s="53">
        <f t="shared" si="160"/>
        <v>1.22</v>
      </c>
      <c r="N203" s="53">
        <v>1.5</v>
      </c>
      <c r="O203" s="53">
        <f t="shared" si="161"/>
        <v>7.4999999999999997E-2</v>
      </c>
      <c r="P203" s="53">
        <f t="shared" si="162"/>
        <v>0.12</v>
      </c>
      <c r="Q203" s="53">
        <f t="shared" si="163"/>
        <v>0.15</v>
      </c>
      <c r="R203" s="53">
        <v>76.5</v>
      </c>
      <c r="S203" s="53">
        <f t="shared" si="164"/>
        <v>3.8250000000000002</v>
      </c>
      <c r="T203" s="53">
        <f t="shared" si="165"/>
        <v>6.12</v>
      </c>
      <c r="U203" s="53">
        <f t="shared" si="166"/>
        <v>7.65</v>
      </c>
      <c r="V203" s="53">
        <v>368</v>
      </c>
      <c r="W203" s="53">
        <f t="shared" si="167"/>
        <v>18.399999999999999</v>
      </c>
      <c r="X203" s="53">
        <f t="shared" si="168"/>
        <v>29.44</v>
      </c>
      <c r="Y203" s="110">
        <f t="shared" si="169"/>
        <v>36.799999999999997</v>
      </c>
    </row>
    <row r="204" spans="2:25" ht="15.75" x14ac:dyDescent="0.25">
      <c r="B204" s="62"/>
      <c r="C204" s="61"/>
      <c r="D204" s="61"/>
      <c r="E204" s="61"/>
      <c r="F204" s="8" t="s">
        <v>93</v>
      </c>
      <c r="G204" s="52">
        <v>3</v>
      </c>
      <c r="H204" s="52">
        <v>5</v>
      </c>
      <c r="I204" s="52">
        <v>6</v>
      </c>
      <c r="J204" s="53">
        <v>0</v>
      </c>
      <c r="K204" s="53">
        <f t="shared" si="158"/>
        <v>0</v>
      </c>
      <c r="L204" s="53">
        <f t="shared" si="159"/>
        <v>0</v>
      </c>
      <c r="M204" s="53">
        <f t="shared" si="160"/>
        <v>0</v>
      </c>
      <c r="N204" s="53">
        <v>99.9</v>
      </c>
      <c r="O204" s="53">
        <f t="shared" si="161"/>
        <v>2.9970000000000003</v>
      </c>
      <c r="P204" s="53">
        <f t="shared" si="162"/>
        <v>4.9950000000000001</v>
      </c>
      <c r="Q204" s="53">
        <f t="shared" si="163"/>
        <v>5.9940000000000007</v>
      </c>
      <c r="R204" s="53">
        <v>0</v>
      </c>
      <c r="S204" s="53">
        <f t="shared" si="164"/>
        <v>0</v>
      </c>
      <c r="T204" s="53">
        <f t="shared" si="165"/>
        <v>0</v>
      </c>
      <c r="U204" s="53">
        <f t="shared" si="166"/>
        <v>0</v>
      </c>
      <c r="V204" s="53">
        <v>899</v>
      </c>
      <c r="W204" s="53">
        <f t="shared" si="167"/>
        <v>26.97</v>
      </c>
      <c r="X204" s="53">
        <f t="shared" si="168"/>
        <v>44.95</v>
      </c>
      <c r="Y204" s="110">
        <f t="shared" si="169"/>
        <v>53.94</v>
      </c>
    </row>
    <row r="205" spans="2:25" ht="15.75" x14ac:dyDescent="0.25">
      <c r="B205" s="62"/>
      <c r="C205" s="61"/>
      <c r="D205" s="61"/>
      <c r="E205" s="61"/>
      <c r="F205" s="8" t="s">
        <v>23</v>
      </c>
      <c r="G205" s="20">
        <v>18</v>
      </c>
      <c r="H205" s="20">
        <v>27</v>
      </c>
      <c r="I205" s="20">
        <v>36</v>
      </c>
      <c r="J205" s="53">
        <v>1.7</v>
      </c>
      <c r="K205" s="53">
        <f t="shared" si="158"/>
        <v>0.30599999999999999</v>
      </c>
      <c r="L205" s="53">
        <f t="shared" si="159"/>
        <v>0.45899999999999996</v>
      </c>
      <c r="M205" s="53">
        <f t="shared" si="160"/>
        <v>0.61199999999999999</v>
      </c>
      <c r="N205" s="53">
        <v>0</v>
      </c>
      <c r="O205" s="53">
        <f t="shared" si="161"/>
        <v>0</v>
      </c>
      <c r="P205" s="53">
        <f t="shared" si="162"/>
        <v>0</v>
      </c>
      <c r="Q205" s="53">
        <f t="shared" si="163"/>
        <v>0</v>
      </c>
      <c r="R205" s="53">
        <v>9.5</v>
      </c>
      <c r="S205" s="53">
        <f t="shared" si="164"/>
        <v>1.71</v>
      </c>
      <c r="T205" s="53">
        <f t="shared" si="165"/>
        <v>2.5649999999999999</v>
      </c>
      <c r="U205" s="53">
        <f t="shared" si="166"/>
        <v>3.42</v>
      </c>
      <c r="V205" s="53">
        <v>43</v>
      </c>
      <c r="W205" s="53">
        <f t="shared" si="167"/>
        <v>7.74</v>
      </c>
      <c r="X205" s="53">
        <f t="shared" si="168"/>
        <v>11.61</v>
      </c>
      <c r="Y205" s="110">
        <f t="shared" si="169"/>
        <v>15.48</v>
      </c>
    </row>
    <row r="206" spans="2:25" ht="15.75" x14ac:dyDescent="0.25">
      <c r="B206" s="62"/>
      <c r="C206" s="61"/>
      <c r="D206" s="61"/>
      <c r="E206" s="61"/>
      <c r="F206" s="8" t="s">
        <v>27</v>
      </c>
      <c r="G206" s="52">
        <v>1</v>
      </c>
      <c r="H206" s="52">
        <v>1</v>
      </c>
      <c r="I206" s="52">
        <v>1</v>
      </c>
      <c r="J206" s="53">
        <v>0</v>
      </c>
      <c r="K206" s="53">
        <f t="shared" si="158"/>
        <v>0</v>
      </c>
      <c r="L206" s="53">
        <f t="shared" si="159"/>
        <v>0</v>
      </c>
      <c r="M206" s="53">
        <f t="shared" si="160"/>
        <v>0</v>
      </c>
      <c r="N206" s="53">
        <v>0</v>
      </c>
      <c r="O206" s="53">
        <f t="shared" si="161"/>
        <v>0</v>
      </c>
      <c r="P206" s="53">
        <f t="shared" si="162"/>
        <v>0</v>
      </c>
      <c r="Q206" s="53">
        <f t="shared" si="163"/>
        <v>0</v>
      </c>
      <c r="R206" s="53">
        <v>0</v>
      </c>
      <c r="S206" s="53">
        <f t="shared" si="164"/>
        <v>0</v>
      </c>
      <c r="T206" s="53">
        <f t="shared" si="165"/>
        <v>0</v>
      </c>
      <c r="U206" s="53">
        <f t="shared" si="166"/>
        <v>0</v>
      </c>
      <c r="V206" s="53">
        <v>0</v>
      </c>
      <c r="W206" s="53">
        <f t="shared" si="167"/>
        <v>0</v>
      </c>
      <c r="X206" s="53">
        <f t="shared" si="168"/>
        <v>0</v>
      </c>
      <c r="Y206" s="110">
        <f t="shared" si="169"/>
        <v>0</v>
      </c>
    </row>
    <row r="207" spans="2:25" ht="15.75" x14ac:dyDescent="0.25">
      <c r="B207" s="62" t="s">
        <v>79</v>
      </c>
      <c r="C207" s="61">
        <v>20</v>
      </c>
      <c r="D207" s="63">
        <v>20</v>
      </c>
      <c r="E207" s="63">
        <v>20</v>
      </c>
      <c r="F207" s="8" t="s">
        <v>92</v>
      </c>
      <c r="G207" s="20">
        <v>20</v>
      </c>
      <c r="H207" s="20">
        <v>20</v>
      </c>
      <c r="I207" s="20">
        <v>20</v>
      </c>
      <c r="J207" s="53">
        <v>2</v>
      </c>
      <c r="K207" s="53">
        <f t="shared" si="158"/>
        <v>0.4</v>
      </c>
      <c r="L207" s="53">
        <f t="shared" si="159"/>
        <v>0.4</v>
      </c>
      <c r="M207" s="53">
        <f t="shared" si="160"/>
        <v>0.4</v>
      </c>
      <c r="N207" s="53">
        <v>0.1</v>
      </c>
      <c r="O207" s="53">
        <f t="shared" si="161"/>
        <v>0.02</v>
      </c>
      <c r="P207" s="53">
        <f t="shared" si="162"/>
        <v>0.02</v>
      </c>
      <c r="Q207" s="53">
        <f t="shared" si="163"/>
        <v>0.02</v>
      </c>
      <c r="R207" s="53">
        <v>1.2</v>
      </c>
      <c r="S207" s="53">
        <f t="shared" si="164"/>
        <v>0.24</v>
      </c>
      <c r="T207" s="53">
        <f t="shared" si="165"/>
        <v>0.24</v>
      </c>
      <c r="U207" s="53">
        <f t="shared" si="166"/>
        <v>0.24</v>
      </c>
      <c r="V207" s="53">
        <v>13</v>
      </c>
      <c r="W207" s="53">
        <f t="shared" si="167"/>
        <v>2.6</v>
      </c>
      <c r="X207" s="53">
        <f t="shared" si="168"/>
        <v>2.6</v>
      </c>
      <c r="Y207" s="110">
        <f t="shared" si="169"/>
        <v>2.6</v>
      </c>
    </row>
    <row r="208" spans="2:25" ht="15.75" x14ac:dyDescent="0.25">
      <c r="B208" s="62"/>
      <c r="C208" s="61"/>
      <c r="D208" s="63"/>
      <c r="E208" s="63"/>
      <c r="F208" s="8" t="s">
        <v>93</v>
      </c>
      <c r="G208" s="20">
        <v>4</v>
      </c>
      <c r="H208" s="20">
        <v>4</v>
      </c>
      <c r="I208" s="20">
        <v>4</v>
      </c>
      <c r="J208" s="53">
        <v>0</v>
      </c>
      <c r="K208" s="53">
        <f t="shared" si="158"/>
        <v>0</v>
      </c>
      <c r="L208" s="53">
        <f t="shared" si="159"/>
        <v>0</v>
      </c>
      <c r="M208" s="53">
        <f t="shared" si="160"/>
        <v>0</v>
      </c>
      <c r="N208" s="53">
        <v>99.9</v>
      </c>
      <c r="O208" s="53">
        <f t="shared" si="161"/>
        <v>3.9960000000000004</v>
      </c>
      <c r="P208" s="53">
        <f t="shared" si="162"/>
        <v>3.9960000000000004</v>
      </c>
      <c r="Q208" s="53">
        <f t="shared" si="163"/>
        <v>3.9960000000000004</v>
      </c>
      <c r="R208" s="53">
        <v>0</v>
      </c>
      <c r="S208" s="53">
        <f t="shared" si="164"/>
        <v>0</v>
      </c>
      <c r="T208" s="53">
        <f t="shared" si="165"/>
        <v>0</v>
      </c>
      <c r="U208" s="53">
        <f t="shared" si="166"/>
        <v>0</v>
      </c>
      <c r="V208" s="53">
        <v>899</v>
      </c>
      <c r="W208" s="53">
        <f t="shared" si="167"/>
        <v>35.96</v>
      </c>
      <c r="X208" s="53">
        <f t="shared" si="168"/>
        <v>35.96</v>
      </c>
      <c r="Y208" s="110">
        <f t="shared" si="169"/>
        <v>35.96</v>
      </c>
    </row>
    <row r="209" spans="2:25" ht="15.75" x14ac:dyDescent="0.25">
      <c r="B209" s="62"/>
      <c r="C209" s="61"/>
      <c r="D209" s="63"/>
      <c r="E209" s="63"/>
      <c r="F209" s="8" t="s">
        <v>26</v>
      </c>
      <c r="G209" s="20">
        <v>10</v>
      </c>
      <c r="H209" s="20">
        <v>10</v>
      </c>
      <c r="I209" s="20">
        <v>10</v>
      </c>
      <c r="J209" s="53">
        <v>11.1</v>
      </c>
      <c r="K209" s="53">
        <f t="shared" si="158"/>
        <v>1.1100000000000001</v>
      </c>
      <c r="L209" s="53">
        <f t="shared" si="159"/>
        <v>1.1100000000000001</v>
      </c>
      <c r="M209" s="53">
        <f t="shared" si="160"/>
        <v>1.1100000000000001</v>
      </c>
      <c r="N209" s="53">
        <v>1.5</v>
      </c>
      <c r="O209" s="53">
        <f t="shared" si="161"/>
        <v>0.15</v>
      </c>
      <c r="P209" s="53">
        <f t="shared" si="162"/>
        <v>0.15</v>
      </c>
      <c r="Q209" s="53">
        <f t="shared" si="163"/>
        <v>0.15</v>
      </c>
      <c r="R209" s="53">
        <v>67.8</v>
      </c>
      <c r="S209" s="53">
        <f t="shared" si="164"/>
        <v>6.78</v>
      </c>
      <c r="T209" s="53">
        <f t="shared" si="165"/>
        <v>6.78</v>
      </c>
      <c r="U209" s="53">
        <f t="shared" si="166"/>
        <v>6.78</v>
      </c>
      <c r="V209" s="53">
        <v>329</v>
      </c>
      <c r="W209" s="53">
        <f t="shared" si="167"/>
        <v>32.9</v>
      </c>
      <c r="X209" s="53">
        <f t="shared" si="168"/>
        <v>32.9</v>
      </c>
      <c r="Y209" s="110">
        <f t="shared" si="169"/>
        <v>32.9</v>
      </c>
    </row>
    <row r="210" spans="2:25" ht="15.75" x14ac:dyDescent="0.25">
      <c r="B210" s="62"/>
      <c r="C210" s="61"/>
      <c r="D210" s="63"/>
      <c r="E210" s="63"/>
      <c r="F210" s="8" t="s">
        <v>94</v>
      </c>
      <c r="G210" s="20">
        <v>20</v>
      </c>
      <c r="H210" s="20">
        <v>20</v>
      </c>
      <c r="I210" s="20">
        <v>20</v>
      </c>
      <c r="J210" s="53">
        <v>3.6</v>
      </c>
      <c r="K210" s="53">
        <f t="shared" si="158"/>
        <v>0.72</v>
      </c>
      <c r="L210" s="53">
        <f t="shared" si="159"/>
        <v>0.72</v>
      </c>
      <c r="M210" s="53">
        <f t="shared" si="160"/>
        <v>0.72</v>
      </c>
      <c r="N210" s="53">
        <v>0</v>
      </c>
      <c r="O210" s="53">
        <f t="shared" si="161"/>
        <v>0</v>
      </c>
      <c r="P210" s="53">
        <f t="shared" si="162"/>
        <v>0</v>
      </c>
      <c r="Q210" s="53">
        <f t="shared" si="163"/>
        <v>0</v>
      </c>
      <c r="R210" s="53">
        <v>11.8</v>
      </c>
      <c r="S210" s="53">
        <f t="shared" si="164"/>
        <v>2.36</v>
      </c>
      <c r="T210" s="53">
        <f t="shared" si="165"/>
        <v>2.36</v>
      </c>
      <c r="U210" s="53">
        <f t="shared" si="166"/>
        <v>2.36</v>
      </c>
      <c r="V210" s="53">
        <v>63</v>
      </c>
      <c r="W210" s="53">
        <f t="shared" si="167"/>
        <v>12.6</v>
      </c>
      <c r="X210" s="53">
        <f t="shared" si="168"/>
        <v>12.6</v>
      </c>
      <c r="Y210" s="110">
        <f t="shared" si="169"/>
        <v>12.6</v>
      </c>
    </row>
    <row r="211" spans="2:25" ht="15.75" x14ac:dyDescent="0.25">
      <c r="B211" s="62"/>
      <c r="C211" s="61"/>
      <c r="D211" s="63"/>
      <c r="E211" s="63"/>
      <c r="F211" s="8" t="s">
        <v>22</v>
      </c>
      <c r="G211" s="20">
        <v>16</v>
      </c>
      <c r="H211" s="20">
        <v>16</v>
      </c>
      <c r="I211" s="20">
        <v>16</v>
      </c>
      <c r="J211" s="53">
        <v>1.3</v>
      </c>
      <c r="K211" s="53">
        <f t="shared" si="158"/>
        <v>0.20800000000000002</v>
      </c>
      <c r="L211" s="53">
        <f t="shared" si="159"/>
        <v>0.20800000000000002</v>
      </c>
      <c r="M211" s="53">
        <f t="shared" si="160"/>
        <v>0.20800000000000002</v>
      </c>
      <c r="N211" s="53">
        <v>0.1</v>
      </c>
      <c r="O211" s="53">
        <f t="shared" si="161"/>
        <v>1.6E-2</v>
      </c>
      <c r="P211" s="53">
        <f t="shared" si="162"/>
        <v>1.6E-2</v>
      </c>
      <c r="Q211" s="53">
        <f t="shared" si="163"/>
        <v>1.6E-2</v>
      </c>
      <c r="R211" s="53">
        <v>7</v>
      </c>
      <c r="S211" s="53">
        <f t="shared" si="164"/>
        <v>1.1200000000000001</v>
      </c>
      <c r="T211" s="53">
        <f t="shared" si="165"/>
        <v>1.1200000000000001</v>
      </c>
      <c r="U211" s="53">
        <f t="shared" si="166"/>
        <v>1.1200000000000001</v>
      </c>
      <c r="V211" s="53">
        <v>33</v>
      </c>
      <c r="W211" s="53">
        <f t="shared" si="167"/>
        <v>5.28</v>
      </c>
      <c r="X211" s="53">
        <f t="shared" si="168"/>
        <v>5.28</v>
      </c>
      <c r="Y211" s="110">
        <f t="shared" si="169"/>
        <v>5.28</v>
      </c>
    </row>
    <row r="212" spans="2:25" ht="15.75" x14ac:dyDescent="0.25">
      <c r="B212" s="62"/>
      <c r="C212" s="61"/>
      <c r="D212" s="63"/>
      <c r="E212" s="63"/>
      <c r="F212" s="8" t="s">
        <v>23</v>
      </c>
      <c r="G212" s="20">
        <v>4</v>
      </c>
      <c r="H212" s="20">
        <v>4</v>
      </c>
      <c r="I212" s="20">
        <v>4</v>
      </c>
      <c r="J212" s="53">
        <v>1.7</v>
      </c>
      <c r="K212" s="53">
        <f t="shared" si="158"/>
        <v>6.8000000000000005E-2</v>
      </c>
      <c r="L212" s="53">
        <f t="shared" si="159"/>
        <v>6.8000000000000005E-2</v>
      </c>
      <c r="M212" s="53">
        <f t="shared" si="160"/>
        <v>6.8000000000000005E-2</v>
      </c>
      <c r="N212" s="53">
        <v>0</v>
      </c>
      <c r="O212" s="53">
        <f t="shared" si="161"/>
        <v>0</v>
      </c>
      <c r="P212" s="53">
        <f t="shared" si="162"/>
        <v>0</v>
      </c>
      <c r="Q212" s="53">
        <f t="shared" si="163"/>
        <v>0</v>
      </c>
      <c r="R212" s="53">
        <v>9.5</v>
      </c>
      <c r="S212" s="53">
        <f t="shared" si="164"/>
        <v>0.38</v>
      </c>
      <c r="T212" s="53">
        <f t="shared" si="165"/>
        <v>0.38</v>
      </c>
      <c r="U212" s="53">
        <f t="shared" si="166"/>
        <v>0.38</v>
      </c>
      <c r="V212" s="53">
        <v>43</v>
      </c>
      <c r="W212" s="53">
        <f t="shared" si="167"/>
        <v>1.72</v>
      </c>
      <c r="X212" s="53">
        <f t="shared" si="168"/>
        <v>1.72</v>
      </c>
      <c r="Y212" s="110">
        <f t="shared" si="169"/>
        <v>1.72</v>
      </c>
    </row>
    <row r="213" spans="2:25" ht="15.75" x14ac:dyDescent="0.25">
      <c r="B213" s="62"/>
      <c r="C213" s="61"/>
      <c r="D213" s="63"/>
      <c r="E213" s="63"/>
      <c r="F213" s="8" t="s">
        <v>35</v>
      </c>
      <c r="G213" s="20">
        <v>3</v>
      </c>
      <c r="H213" s="20">
        <v>3</v>
      </c>
      <c r="I213" s="20">
        <v>3</v>
      </c>
      <c r="J213" s="53">
        <v>0</v>
      </c>
      <c r="K213" s="53">
        <f t="shared" si="158"/>
        <v>0</v>
      </c>
      <c r="L213" s="53">
        <f t="shared" si="159"/>
        <v>0</v>
      </c>
      <c r="M213" s="53">
        <f t="shared" si="160"/>
        <v>0</v>
      </c>
      <c r="N213" s="53">
        <v>0</v>
      </c>
      <c r="O213" s="53">
        <f t="shared" si="161"/>
        <v>0</v>
      </c>
      <c r="P213" s="53">
        <f t="shared" si="162"/>
        <v>0</v>
      </c>
      <c r="Q213" s="53">
        <f t="shared" si="163"/>
        <v>0</v>
      </c>
      <c r="R213" s="53">
        <v>99.8</v>
      </c>
      <c r="S213" s="53">
        <f t="shared" si="164"/>
        <v>2.9939999999999998</v>
      </c>
      <c r="T213" s="53">
        <f t="shared" si="165"/>
        <v>2.9939999999999998</v>
      </c>
      <c r="U213" s="53">
        <f t="shared" si="166"/>
        <v>2.9939999999999998</v>
      </c>
      <c r="V213" s="53">
        <v>374</v>
      </c>
      <c r="W213" s="53">
        <f t="shared" si="167"/>
        <v>11.22</v>
      </c>
      <c r="X213" s="53">
        <f t="shared" si="168"/>
        <v>11.22</v>
      </c>
      <c r="Y213" s="110">
        <f t="shared" si="169"/>
        <v>11.22</v>
      </c>
    </row>
    <row r="214" spans="2:25" ht="15.75" x14ac:dyDescent="0.25">
      <c r="B214" s="62"/>
      <c r="C214" s="61"/>
      <c r="D214" s="63"/>
      <c r="E214" s="63"/>
      <c r="F214" s="8" t="s">
        <v>27</v>
      </c>
      <c r="G214" s="20">
        <v>1</v>
      </c>
      <c r="H214" s="20">
        <v>1</v>
      </c>
      <c r="I214" s="20">
        <v>1</v>
      </c>
      <c r="J214" s="53">
        <v>0</v>
      </c>
      <c r="K214" s="53">
        <f t="shared" si="158"/>
        <v>0</v>
      </c>
      <c r="L214" s="53">
        <f t="shared" si="159"/>
        <v>0</v>
      </c>
      <c r="M214" s="53">
        <f t="shared" si="160"/>
        <v>0</v>
      </c>
      <c r="N214" s="53">
        <v>0</v>
      </c>
      <c r="O214" s="53">
        <f t="shared" si="161"/>
        <v>0</v>
      </c>
      <c r="P214" s="53">
        <f t="shared" si="162"/>
        <v>0</v>
      </c>
      <c r="Q214" s="53">
        <f t="shared" si="163"/>
        <v>0</v>
      </c>
      <c r="R214" s="53">
        <v>0</v>
      </c>
      <c r="S214" s="53">
        <f t="shared" si="164"/>
        <v>0</v>
      </c>
      <c r="T214" s="53">
        <f t="shared" si="165"/>
        <v>0</v>
      </c>
      <c r="U214" s="53">
        <f t="shared" si="166"/>
        <v>0</v>
      </c>
      <c r="V214" s="53">
        <v>0</v>
      </c>
      <c r="W214" s="53">
        <f t="shared" si="167"/>
        <v>0</v>
      </c>
      <c r="X214" s="53">
        <f t="shared" si="168"/>
        <v>0</v>
      </c>
      <c r="Y214" s="110">
        <f t="shared" si="169"/>
        <v>0</v>
      </c>
    </row>
    <row r="215" spans="2:25" ht="15.75" x14ac:dyDescent="0.25">
      <c r="B215" s="62" t="s">
        <v>80</v>
      </c>
      <c r="C215" s="61">
        <v>100</v>
      </c>
      <c r="D215" s="61">
        <v>130</v>
      </c>
      <c r="E215" s="61">
        <v>150</v>
      </c>
      <c r="F215" s="37" t="s">
        <v>81</v>
      </c>
      <c r="G215" s="20">
        <v>35</v>
      </c>
      <c r="H215" s="20">
        <v>46</v>
      </c>
      <c r="I215" s="20">
        <v>53</v>
      </c>
      <c r="J215" s="53">
        <v>10.4</v>
      </c>
      <c r="K215" s="53">
        <f t="shared" si="158"/>
        <v>3.64</v>
      </c>
      <c r="L215" s="53">
        <f t="shared" si="159"/>
        <v>4.7840000000000007</v>
      </c>
      <c r="M215" s="53">
        <f t="shared" si="160"/>
        <v>5.5120000000000005</v>
      </c>
      <c r="N215" s="53">
        <v>0.9</v>
      </c>
      <c r="O215" s="53">
        <f t="shared" si="161"/>
        <v>0.315</v>
      </c>
      <c r="P215" s="53">
        <f t="shared" si="162"/>
        <v>0.41399999999999998</v>
      </c>
      <c r="Q215" s="53">
        <f t="shared" si="163"/>
        <v>0.47700000000000004</v>
      </c>
      <c r="R215" s="53">
        <v>75.2</v>
      </c>
      <c r="S215" s="53">
        <f t="shared" si="164"/>
        <v>26.32</v>
      </c>
      <c r="T215" s="53">
        <f t="shared" si="165"/>
        <v>34.592000000000006</v>
      </c>
      <c r="U215" s="53">
        <f t="shared" si="166"/>
        <v>39.856000000000002</v>
      </c>
      <c r="V215" s="53">
        <v>332</v>
      </c>
      <c r="W215" s="53">
        <f t="shared" si="167"/>
        <v>116.2</v>
      </c>
      <c r="X215" s="53">
        <f t="shared" si="168"/>
        <v>152.72</v>
      </c>
      <c r="Y215" s="110">
        <f t="shared" si="169"/>
        <v>175.96</v>
      </c>
    </row>
    <row r="216" spans="2:25" ht="15.75" x14ac:dyDescent="0.25">
      <c r="B216" s="62"/>
      <c r="C216" s="61"/>
      <c r="D216" s="61"/>
      <c r="E216" s="61"/>
      <c r="F216" s="8" t="s">
        <v>82</v>
      </c>
      <c r="G216" s="52">
        <v>5</v>
      </c>
      <c r="H216" s="20">
        <v>5</v>
      </c>
      <c r="I216" s="20">
        <v>5</v>
      </c>
      <c r="J216" s="53">
        <v>1.3</v>
      </c>
      <c r="K216" s="53">
        <f t="shared" si="158"/>
        <v>6.5000000000000002E-2</v>
      </c>
      <c r="L216" s="53">
        <f t="shared" si="159"/>
        <v>6.5000000000000002E-2</v>
      </c>
      <c r="M216" s="53">
        <f t="shared" si="160"/>
        <v>6.5000000000000002E-2</v>
      </c>
      <c r="N216" s="53">
        <v>72.5</v>
      </c>
      <c r="O216" s="53">
        <f t="shared" si="161"/>
        <v>3.625</v>
      </c>
      <c r="P216" s="53">
        <f t="shared" si="162"/>
        <v>3.625</v>
      </c>
      <c r="Q216" s="53">
        <f t="shared" si="163"/>
        <v>3.625</v>
      </c>
      <c r="R216" s="53">
        <v>0.9</v>
      </c>
      <c r="S216" s="53">
        <f t="shared" si="164"/>
        <v>4.4999999999999998E-2</v>
      </c>
      <c r="T216" s="53">
        <f t="shared" si="165"/>
        <v>4.4999999999999998E-2</v>
      </c>
      <c r="U216" s="53">
        <f t="shared" si="166"/>
        <v>4.4999999999999998E-2</v>
      </c>
      <c r="V216" s="53">
        <v>661</v>
      </c>
      <c r="W216" s="53">
        <f t="shared" si="167"/>
        <v>33.049999999999997</v>
      </c>
      <c r="X216" s="53">
        <f t="shared" si="168"/>
        <v>33.049999999999997</v>
      </c>
      <c r="Y216" s="110">
        <f t="shared" si="169"/>
        <v>33.049999999999997</v>
      </c>
    </row>
    <row r="217" spans="2:25" ht="15.75" x14ac:dyDescent="0.25">
      <c r="B217" s="62"/>
      <c r="C217" s="61"/>
      <c r="D217" s="61"/>
      <c r="E217" s="61"/>
      <c r="F217" s="8" t="s">
        <v>27</v>
      </c>
      <c r="G217" s="52">
        <v>1</v>
      </c>
      <c r="H217" s="20">
        <v>1</v>
      </c>
      <c r="I217" s="20">
        <v>1</v>
      </c>
      <c r="J217" s="53">
        <v>0</v>
      </c>
      <c r="K217" s="53">
        <f t="shared" si="158"/>
        <v>0</v>
      </c>
      <c r="L217" s="53">
        <f t="shared" si="159"/>
        <v>0</v>
      </c>
      <c r="M217" s="53">
        <f t="shared" si="160"/>
        <v>0</v>
      </c>
      <c r="N217" s="53">
        <v>0</v>
      </c>
      <c r="O217" s="53">
        <f t="shared" si="161"/>
        <v>0</v>
      </c>
      <c r="P217" s="53">
        <f t="shared" si="162"/>
        <v>0</v>
      </c>
      <c r="Q217" s="53">
        <f t="shared" si="163"/>
        <v>0</v>
      </c>
      <c r="R217" s="53">
        <v>0</v>
      </c>
      <c r="S217" s="53">
        <f t="shared" si="164"/>
        <v>0</v>
      </c>
      <c r="T217" s="53">
        <f t="shared" si="165"/>
        <v>0</v>
      </c>
      <c r="U217" s="53">
        <f t="shared" si="166"/>
        <v>0</v>
      </c>
      <c r="V217" s="53">
        <v>0</v>
      </c>
      <c r="W217" s="53">
        <f t="shared" si="167"/>
        <v>0</v>
      </c>
      <c r="X217" s="53">
        <f t="shared" si="168"/>
        <v>0</v>
      </c>
      <c r="Y217" s="110">
        <f t="shared" si="169"/>
        <v>0</v>
      </c>
    </row>
    <row r="218" spans="2:25" ht="15.75" x14ac:dyDescent="0.25">
      <c r="B218" s="116" t="s">
        <v>103</v>
      </c>
      <c r="C218" s="52">
        <v>200</v>
      </c>
      <c r="D218" s="52">
        <v>200</v>
      </c>
      <c r="E218" s="52">
        <v>200</v>
      </c>
      <c r="F218" s="5" t="s">
        <v>104</v>
      </c>
      <c r="G218" s="52">
        <v>200</v>
      </c>
      <c r="H218" s="52">
        <v>200</v>
      </c>
      <c r="I218" s="52">
        <v>200</v>
      </c>
      <c r="J218" s="53">
        <v>0.5</v>
      </c>
      <c r="K218" s="53">
        <f>G218*J218/100</f>
        <v>1</v>
      </c>
      <c r="L218" s="53">
        <f>H218*J218/100</f>
        <v>1</v>
      </c>
      <c r="M218" s="53">
        <f>I218*J218/100</f>
        <v>1</v>
      </c>
      <c r="N218" s="53">
        <v>0.1</v>
      </c>
      <c r="O218" s="53">
        <f>G218*N218/100</f>
        <v>0.2</v>
      </c>
      <c r="P218" s="53">
        <f>H218*N218/100</f>
        <v>0.2</v>
      </c>
      <c r="Q218" s="53">
        <f>I218*N218/100</f>
        <v>0.2</v>
      </c>
      <c r="R218" s="53">
        <v>10.1</v>
      </c>
      <c r="S218" s="53">
        <f>G218*R218/100</f>
        <v>20.2</v>
      </c>
      <c r="T218" s="53">
        <f>H218*R218/100</f>
        <v>20.2</v>
      </c>
      <c r="U218" s="53">
        <f>I218*R218/100</f>
        <v>20.2</v>
      </c>
      <c r="V218" s="53">
        <v>46</v>
      </c>
      <c r="W218" s="53">
        <f>G218*V218/100</f>
        <v>92</v>
      </c>
      <c r="X218" s="53">
        <f>H218*V218/100</f>
        <v>92</v>
      </c>
      <c r="Y218" s="110">
        <f>I218*V218/100</f>
        <v>92</v>
      </c>
    </row>
    <row r="219" spans="2:25" ht="15.75" x14ac:dyDescent="0.25">
      <c r="B219" s="29" t="s">
        <v>144</v>
      </c>
      <c r="C219" s="52">
        <v>100</v>
      </c>
      <c r="D219" s="52">
        <v>100</v>
      </c>
      <c r="E219" s="52">
        <v>100</v>
      </c>
      <c r="F219" s="8" t="s">
        <v>144</v>
      </c>
      <c r="G219" s="20">
        <v>100</v>
      </c>
      <c r="H219" s="20">
        <v>100</v>
      </c>
      <c r="I219" s="20">
        <v>100</v>
      </c>
      <c r="J219" s="53">
        <v>18</v>
      </c>
      <c r="K219" s="53">
        <f t="shared" si="158"/>
        <v>18</v>
      </c>
      <c r="L219" s="53">
        <f t="shared" si="159"/>
        <v>18</v>
      </c>
      <c r="M219" s="53">
        <f t="shared" si="160"/>
        <v>18</v>
      </c>
      <c r="N219" s="53">
        <v>0.6</v>
      </c>
      <c r="O219" s="53">
        <f t="shared" si="161"/>
        <v>0.6</v>
      </c>
      <c r="P219" s="53">
        <f t="shared" si="162"/>
        <v>0.6</v>
      </c>
      <c r="Q219" s="53">
        <f t="shared" si="163"/>
        <v>0.6</v>
      </c>
      <c r="R219" s="53">
        <v>1.5</v>
      </c>
      <c r="S219" s="53">
        <f t="shared" si="164"/>
        <v>1.5</v>
      </c>
      <c r="T219" s="53">
        <f t="shared" si="165"/>
        <v>1.5</v>
      </c>
      <c r="U219" s="53">
        <f t="shared" si="166"/>
        <v>1.5</v>
      </c>
      <c r="V219" s="53">
        <v>86</v>
      </c>
      <c r="W219" s="53">
        <f t="shared" si="167"/>
        <v>86</v>
      </c>
      <c r="X219" s="53">
        <f t="shared" si="168"/>
        <v>86</v>
      </c>
      <c r="Y219" s="110">
        <f t="shared" si="169"/>
        <v>86</v>
      </c>
    </row>
    <row r="220" spans="2:25" ht="31.5" x14ac:dyDescent="0.25">
      <c r="B220" s="107" t="s">
        <v>37</v>
      </c>
      <c r="C220" s="52">
        <v>20</v>
      </c>
      <c r="D220" s="52">
        <v>35</v>
      </c>
      <c r="E220" s="52">
        <v>40</v>
      </c>
      <c r="F220" s="39" t="s">
        <v>37</v>
      </c>
      <c r="G220" s="20">
        <v>20</v>
      </c>
      <c r="H220" s="20">
        <v>35</v>
      </c>
      <c r="I220" s="20">
        <v>40</v>
      </c>
      <c r="J220" s="53">
        <v>6.5</v>
      </c>
      <c r="K220" s="53">
        <f t="shared" si="158"/>
        <v>1.3</v>
      </c>
      <c r="L220" s="53">
        <f t="shared" si="159"/>
        <v>2.2749999999999999</v>
      </c>
      <c r="M220" s="53">
        <f t="shared" si="160"/>
        <v>2.6</v>
      </c>
      <c r="N220" s="53">
        <v>1</v>
      </c>
      <c r="O220" s="53">
        <f t="shared" si="161"/>
        <v>0.2</v>
      </c>
      <c r="P220" s="53">
        <f t="shared" si="162"/>
        <v>0.35</v>
      </c>
      <c r="Q220" s="53">
        <f t="shared" si="163"/>
        <v>0.4</v>
      </c>
      <c r="R220" s="53">
        <v>40.1</v>
      </c>
      <c r="S220" s="53">
        <f t="shared" si="164"/>
        <v>8.02</v>
      </c>
      <c r="T220" s="53">
        <f t="shared" si="165"/>
        <v>14.035</v>
      </c>
      <c r="U220" s="53">
        <f t="shared" si="166"/>
        <v>16.04</v>
      </c>
      <c r="V220" s="53">
        <v>190</v>
      </c>
      <c r="W220" s="53">
        <f t="shared" si="167"/>
        <v>38</v>
      </c>
      <c r="X220" s="53">
        <f t="shared" si="168"/>
        <v>66.5</v>
      </c>
      <c r="Y220" s="110">
        <f t="shared" si="169"/>
        <v>76</v>
      </c>
    </row>
    <row r="221" spans="2:25" ht="15.75" x14ac:dyDescent="0.25">
      <c r="B221" s="29"/>
      <c r="C221" s="8"/>
      <c r="D221" s="8"/>
      <c r="E221" s="8"/>
      <c r="F221" s="8"/>
      <c r="G221" s="8"/>
      <c r="H221" s="8"/>
      <c r="I221" s="8"/>
      <c r="J221" s="153"/>
      <c r="K221" s="153">
        <f>SUM(K200:K220)</f>
        <v>54.314999999999991</v>
      </c>
      <c r="L221" s="153">
        <f>SUM(L200:L220)</f>
        <v>70.721000000000004</v>
      </c>
      <c r="M221" s="153">
        <f>SUM(M200:M220)</f>
        <v>85.290999999999983</v>
      </c>
      <c r="N221" s="153"/>
      <c r="O221" s="153">
        <f>SUM(O200:O220)</f>
        <v>20.269999999999996</v>
      </c>
      <c r="P221" s="153">
        <f>SUM(P200:P220)</f>
        <v>26.623000000000001</v>
      </c>
      <c r="Q221" s="153">
        <f>SUM(Q200:Q220)</f>
        <v>31.779999999999994</v>
      </c>
      <c r="R221" s="153"/>
      <c r="S221" s="153">
        <f>SUM(S200:S220)</f>
        <v>87.323999999999998</v>
      </c>
      <c r="T221" s="153">
        <f>SUM(T200:T220)</f>
        <v>110.982</v>
      </c>
      <c r="U221" s="153">
        <f>SUM(U200:U220)</f>
        <v>126.245</v>
      </c>
      <c r="V221" s="153"/>
      <c r="W221" s="153">
        <f>SUM(W200:W220)</f>
        <v>635.6400000000001</v>
      </c>
      <c r="X221" s="153">
        <f>SUM(X200:X220)</f>
        <v>792.28</v>
      </c>
      <c r="Y221" s="154">
        <f>SUM(Y200:Y220)</f>
        <v>901.51</v>
      </c>
    </row>
    <row r="222" spans="2:25" ht="15.75" x14ac:dyDescent="0.25">
      <c r="B222" s="140" t="s">
        <v>148</v>
      </c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41"/>
    </row>
    <row r="223" spans="2:25" ht="15.75" x14ac:dyDescent="0.25">
      <c r="B223" s="117" t="s">
        <v>20</v>
      </c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138"/>
    </row>
    <row r="224" spans="2:25" ht="31.5" x14ac:dyDescent="0.25">
      <c r="B224" s="62" t="s">
        <v>31</v>
      </c>
      <c r="C224" s="61">
        <v>70</v>
      </c>
      <c r="D224" s="61">
        <v>75</v>
      </c>
      <c r="E224" s="61">
        <v>100</v>
      </c>
      <c r="F224" s="5" t="s">
        <v>21</v>
      </c>
      <c r="G224" s="20">
        <v>119</v>
      </c>
      <c r="H224" s="20">
        <v>119</v>
      </c>
      <c r="I224" s="20">
        <v>159</v>
      </c>
      <c r="J224" s="53">
        <v>67.7</v>
      </c>
      <c r="K224" s="53">
        <f t="shared" ref="K224:K236" si="170">G224*J224/100</f>
        <v>80.563000000000002</v>
      </c>
      <c r="L224" s="53">
        <f t="shared" ref="L224:L236" si="171">H224*J224/100</f>
        <v>80.563000000000002</v>
      </c>
      <c r="M224" s="53">
        <f t="shared" ref="M224:M236" si="172">I224*J224/100</f>
        <v>107.64300000000001</v>
      </c>
      <c r="N224" s="53">
        <v>18.899999999999999</v>
      </c>
      <c r="O224" s="53">
        <f t="shared" ref="O224:O236" si="173">G224*N224/100</f>
        <v>22.491</v>
      </c>
      <c r="P224" s="53">
        <f t="shared" ref="P224:P236" si="174">H224*N224/100</f>
        <v>22.491</v>
      </c>
      <c r="Q224" s="53">
        <f t="shared" ref="Q224:Q236" si="175">I224*N224/100</f>
        <v>30.050999999999998</v>
      </c>
      <c r="R224" s="53">
        <v>12.4</v>
      </c>
      <c r="S224" s="53">
        <f t="shared" ref="S224:S236" si="176">G224*R224/100</f>
        <v>14.756000000000002</v>
      </c>
      <c r="T224" s="53">
        <f t="shared" ref="T224:T236" si="177">H224*R224/100</f>
        <v>14.756000000000002</v>
      </c>
      <c r="U224" s="53">
        <f t="shared" ref="U224:U236" si="178">I224*R224/100</f>
        <v>19.716000000000001</v>
      </c>
      <c r="V224" s="53">
        <v>187</v>
      </c>
      <c r="W224" s="53">
        <f t="shared" ref="W224:W236" si="179">G224*V224/100</f>
        <v>222.53</v>
      </c>
      <c r="X224" s="53">
        <f>(H224*V224)/100</f>
        <v>222.53</v>
      </c>
      <c r="Y224" s="110">
        <f>(I224*V224)/100</f>
        <v>297.33</v>
      </c>
    </row>
    <row r="225" spans="2:25" ht="15.75" x14ac:dyDescent="0.25">
      <c r="B225" s="62"/>
      <c r="C225" s="61"/>
      <c r="D225" s="61"/>
      <c r="E225" s="61"/>
      <c r="F225" s="8" t="s">
        <v>22</v>
      </c>
      <c r="G225" s="52">
        <v>8</v>
      </c>
      <c r="H225" s="52">
        <v>8</v>
      </c>
      <c r="I225" s="52">
        <v>12</v>
      </c>
      <c r="J225" s="53">
        <v>1.3</v>
      </c>
      <c r="K225" s="53">
        <f t="shared" si="170"/>
        <v>0.10400000000000001</v>
      </c>
      <c r="L225" s="53">
        <f t="shared" si="171"/>
        <v>0.10400000000000001</v>
      </c>
      <c r="M225" s="53">
        <f t="shared" si="172"/>
        <v>0.15600000000000003</v>
      </c>
      <c r="N225" s="53">
        <v>0.1</v>
      </c>
      <c r="O225" s="53">
        <f t="shared" si="173"/>
        <v>8.0000000000000002E-3</v>
      </c>
      <c r="P225" s="53">
        <f t="shared" si="174"/>
        <v>8.0000000000000002E-3</v>
      </c>
      <c r="Q225" s="53">
        <f t="shared" si="175"/>
        <v>1.2000000000000002E-2</v>
      </c>
      <c r="R225" s="53">
        <v>7</v>
      </c>
      <c r="S225" s="53">
        <f t="shared" si="176"/>
        <v>0.56000000000000005</v>
      </c>
      <c r="T225" s="53">
        <f t="shared" si="177"/>
        <v>0.56000000000000005</v>
      </c>
      <c r="U225" s="53">
        <f t="shared" si="178"/>
        <v>0.84</v>
      </c>
      <c r="V225" s="53">
        <v>33</v>
      </c>
      <c r="W225" s="53">
        <f t="shared" si="179"/>
        <v>2.64</v>
      </c>
      <c r="X225" s="53">
        <f t="shared" ref="X225:X236" si="180">H225*V225/100</f>
        <v>2.64</v>
      </c>
      <c r="Y225" s="110">
        <f t="shared" ref="Y225:Y236" si="181">I225*V225/100</f>
        <v>3.96</v>
      </c>
    </row>
    <row r="226" spans="2:25" ht="15.75" x14ac:dyDescent="0.25">
      <c r="B226" s="62"/>
      <c r="C226" s="61"/>
      <c r="D226" s="61"/>
      <c r="E226" s="61"/>
      <c r="F226" s="8" t="s">
        <v>23</v>
      </c>
      <c r="G226" s="52">
        <v>6</v>
      </c>
      <c r="H226" s="52">
        <v>6</v>
      </c>
      <c r="I226" s="52">
        <v>8</v>
      </c>
      <c r="J226" s="53">
        <v>1.7</v>
      </c>
      <c r="K226" s="53">
        <f t="shared" si="170"/>
        <v>0.10199999999999999</v>
      </c>
      <c r="L226" s="53">
        <f t="shared" si="171"/>
        <v>0.10199999999999999</v>
      </c>
      <c r="M226" s="53">
        <f t="shared" si="172"/>
        <v>0.13600000000000001</v>
      </c>
      <c r="N226" s="53">
        <v>0</v>
      </c>
      <c r="O226" s="53">
        <f t="shared" si="173"/>
        <v>0</v>
      </c>
      <c r="P226" s="53">
        <f t="shared" si="174"/>
        <v>0</v>
      </c>
      <c r="Q226" s="53">
        <f t="shared" si="175"/>
        <v>0</v>
      </c>
      <c r="R226" s="53">
        <v>9.5</v>
      </c>
      <c r="S226" s="53">
        <f t="shared" si="176"/>
        <v>0.56999999999999995</v>
      </c>
      <c r="T226" s="53">
        <f t="shared" si="177"/>
        <v>0.56999999999999995</v>
      </c>
      <c r="U226" s="53">
        <f t="shared" si="178"/>
        <v>0.76</v>
      </c>
      <c r="V226" s="53">
        <v>43</v>
      </c>
      <c r="W226" s="53">
        <f t="shared" si="179"/>
        <v>2.58</v>
      </c>
      <c r="X226" s="53">
        <f t="shared" si="180"/>
        <v>2.58</v>
      </c>
      <c r="Y226" s="110">
        <f t="shared" si="181"/>
        <v>3.44</v>
      </c>
    </row>
    <row r="227" spans="2:25" ht="15.75" x14ac:dyDescent="0.25">
      <c r="B227" s="62"/>
      <c r="C227" s="61"/>
      <c r="D227" s="61"/>
      <c r="E227" s="61"/>
      <c r="F227" s="8" t="s">
        <v>24</v>
      </c>
      <c r="G227" s="52">
        <v>7</v>
      </c>
      <c r="H227" s="52">
        <v>7</v>
      </c>
      <c r="I227" s="52">
        <v>10</v>
      </c>
      <c r="J227" s="53">
        <v>0</v>
      </c>
      <c r="K227" s="53">
        <f t="shared" si="170"/>
        <v>0</v>
      </c>
      <c r="L227" s="53">
        <f t="shared" si="171"/>
        <v>0</v>
      </c>
      <c r="M227" s="53">
        <f t="shared" si="172"/>
        <v>0</v>
      </c>
      <c r="N227" s="53">
        <v>99.9</v>
      </c>
      <c r="O227" s="53">
        <f t="shared" si="173"/>
        <v>6.9930000000000003</v>
      </c>
      <c r="P227" s="53">
        <f t="shared" si="174"/>
        <v>6.9930000000000003</v>
      </c>
      <c r="Q227" s="53">
        <f t="shared" si="175"/>
        <v>9.99</v>
      </c>
      <c r="R227" s="53">
        <v>0</v>
      </c>
      <c r="S227" s="53">
        <f t="shared" si="176"/>
        <v>0</v>
      </c>
      <c r="T227" s="53">
        <f t="shared" si="177"/>
        <v>0</v>
      </c>
      <c r="U227" s="53">
        <f t="shared" si="178"/>
        <v>0</v>
      </c>
      <c r="V227" s="53">
        <v>899</v>
      </c>
      <c r="W227" s="53">
        <f t="shared" si="179"/>
        <v>62.93</v>
      </c>
      <c r="X227" s="53">
        <f t="shared" si="180"/>
        <v>62.93</v>
      </c>
      <c r="Y227" s="110">
        <f t="shared" si="181"/>
        <v>89.9</v>
      </c>
    </row>
    <row r="228" spans="2:25" ht="15.75" x14ac:dyDescent="0.25">
      <c r="B228" s="62"/>
      <c r="C228" s="61"/>
      <c r="D228" s="61"/>
      <c r="E228" s="61"/>
      <c r="F228" s="8" t="s">
        <v>25</v>
      </c>
      <c r="G228" s="52">
        <v>15</v>
      </c>
      <c r="H228" s="52">
        <v>15</v>
      </c>
      <c r="I228" s="52">
        <v>20</v>
      </c>
      <c r="J228" s="53">
        <v>3.6</v>
      </c>
      <c r="K228" s="53">
        <f t="shared" si="170"/>
        <v>0.54</v>
      </c>
      <c r="L228" s="53">
        <f t="shared" si="171"/>
        <v>0.54</v>
      </c>
      <c r="M228" s="53">
        <f t="shared" si="172"/>
        <v>0.72</v>
      </c>
      <c r="N228" s="53">
        <v>0</v>
      </c>
      <c r="O228" s="53">
        <f t="shared" si="173"/>
        <v>0</v>
      </c>
      <c r="P228" s="53">
        <f t="shared" si="174"/>
        <v>0</v>
      </c>
      <c r="Q228" s="53">
        <f t="shared" si="175"/>
        <v>0</v>
      </c>
      <c r="R228" s="53">
        <v>11.8</v>
      </c>
      <c r="S228" s="53">
        <f t="shared" si="176"/>
        <v>1.77</v>
      </c>
      <c r="T228" s="53">
        <f t="shared" si="177"/>
        <v>1.77</v>
      </c>
      <c r="U228" s="53">
        <f t="shared" si="178"/>
        <v>2.36</v>
      </c>
      <c r="V228" s="53">
        <v>63</v>
      </c>
      <c r="W228" s="53">
        <f t="shared" si="179"/>
        <v>9.4499999999999993</v>
      </c>
      <c r="X228" s="53">
        <f t="shared" si="180"/>
        <v>9.4499999999999993</v>
      </c>
      <c r="Y228" s="110">
        <f t="shared" si="181"/>
        <v>12.6</v>
      </c>
    </row>
    <row r="229" spans="2:25" ht="15.75" x14ac:dyDescent="0.25">
      <c r="B229" s="62"/>
      <c r="C229" s="61"/>
      <c r="D229" s="61"/>
      <c r="E229" s="61"/>
      <c r="F229" s="8" t="s">
        <v>26</v>
      </c>
      <c r="G229" s="20">
        <v>5</v>
      </c>
      <c r="H229" s="20">
        <v>5</v>
      </c>
      <c r="I229" s="20">
        <v>6</v>
      </c>
      <c r="J229" s="53">
        <v>11.1</v>
      </c>
      <c r="K229" s="53">
        <f t="shared" si="170"/>
        <v>0.55500000000000005</v>
      </c>
      <c r="L229" s="53">
        <f t="shared" si="171"/>
        <v>0.55500000000000005</v>
      </c>
      <c r="M229" s="53">
        <f t="shared" si="172"/>
        <v>0.66599999999999993</v>
      </c>
      <c r="N229" s="53">
        <v>1.5</v>
      </c>
      <c r="O229" s="53">
        <f t="shared" si="173"/>
        <v>7.4999999999999997E-2</v>
      </c>
      <c r="P229" s="53">
        <f t="shared" si="174"/>
        <v>7.4999999999999997E-2</v>
      </c>
      <c r="Q229" s="53">
        <f t="shared" si="175"/>
        <v>0.09</v>
      </c>
      <c r="R229" s="53">
        <v>67.8</v>
      </c>
      <c r="S229" s="53">
        <f t="shared" si="176"/>
        <v>3.39</v>
      </c>
      <c r="T229" s="53">
        <f t="shared" si="177"/>
        <v>3.39</v>
      </c>
      <c r="U229" s="53">
        <f t="shared" si="178"/>
        <v>4.0679999999999996</v>
      </c>
      <c r="V229" s="53">
        <v>329</v>
      </c>
      <c r="W229" s="53">
        <f t="shared" si="179"/>
        <v>16.45</v>
      </c>
      <c r="X229" s="53">
        <f t="shared" si="180"/>
        <v>16.45</v>
      </c>
      <c r="Y229" s="110">
        <f t="shared" si="181"/>
        <v>19.739999999999998</v>
      </c>
    </row>
    <row r="230" spans="2:25" ht="15.75" x14ac:dyDescent="0.25">
      <c r="B230" s="62"/>
      <c r="C230" s="61"/>
      <c r="D230" s="61"/>
      <c r="E230" s="61"/>
      <c r="F230" s="8" t="s">
        <v>27</v>
      </c>
      <c r="G230" s="52">
        <v>1</v>
      </c>
      <c r="H230" s="52">
        <v>1</v>
      </c>
      <c r="I230" s="52">
        <v>1</v>
      </c>
      <c r="J230" s="53">
        <v>0</v>
      </c>
      <c r="K230" s="53">
        <f t="shared" si="170"/>
        <v>0</v>
      </c>
      <c r="L230" s="53">
        <f t="shared" si="171"/>
        <v>0</v>
      </c>
      <c r="M230" s="53">
        <f t="shared" si="172"/>
        <v>0</v>
      </c>
      <c r="N230" s="53">
        <v>0</v>
      </c>
      <c r="O230" s="53">
        <f t="shared" si="173"/>
        <v>0</v>
      </c>
      <c r="P230" s="53">
        <f t="shared" si="174"/>
        <v>0</v>
      </c>
      <c r="Q230" s="53">
        <f t="shared" si="175"/>
        <v>0</v>
      </c>
      <c r="R230" s="53">
        <v>0</v>
      </c>
      <c r="S230" s="53">
        <f t="shared" si="176"/>
        <v>0</v>
      </c>
      <c r="T230" s="53">
        <f t="shared" si="177"/>
        <v>0</v>
      </c>
      <c r="U230" s="53">
        <f t="shared" si="178"/>
        <v>0</v>
      </c>
      <c r="V230" s="53">
        <v>0</v>
      </c>
      <c r="W230" s="53">
        <f t="shared" si="179"/>
        <v>0</v>
      </c>
      <c r="X230" s="53">
        <f t="shared" si="180"/>
        <v>0</v>
      </c>
      <c r="Y230" s="110">
        <f t="shared" si="181"/>
        <v>0</v>
      </c>
    </row>
    <row r="231" spans="2:25" ht="15.75" x14ac:dyDescent="0.25">
      <c r="B231" s="62" t="s">
        <v>28</v>
      </c>
      <c r="C231" s="61">
        <v>100</v>
      </c>
      <c r="D231" s="61">
        <v>130</v>
      </c>
      <c r="E231" s="61">
        <v>150</v>
      </c>
      <c r="F231" s="8" t="s">
        <v>29</v>
      </c>
      <c r="G231" s="20">
        <v>5</v>
      </c>
      <c r="H231" s="20">
        <v>5</v>
      </c>
      <c r="I231" s="20">
        <v>5</v>
      </c>
      <c r="J231" s="53">
        <v>1.3</v>
      </c>
      <c r="K231" s="53">
        <f t="shared" si="170"/>
        <v>6.5000000000000002E-2</v>
      </c>
      <c r="L231" s="53">
        <f t="shared" si="171"/>
        <v>6.5000000000000002E-2</v>
      </c>
      <c r="M231" s="53">
        <f t="shared" si="172"/>
        <v>6.5000000000000002E-2</v>
      </c>
      <c r="N231" s="53">
        <v>72.5</v>
      </c>
      <c r="O231" s="53">
        <f t="shared" si="173"/>
        <v>3.625</v>
      </c>
      <c r="P231" s="53">
        <f t="shared" si="174"/>
        <v>3.625</v>
      </c>
      <c r="Q231" s="53">
        <f t="shared" si="175"/>
        <v>3.625</v>
      </c>
      <c r="R231" s="53">
        <v>0.9</v>
      </c>
      <c r="S231" s="53">
        <f t="shared" si="176"/>
        <v>4.4999999999999998E-2</v>
      </c>
      <c r="T231" s="53">
        <f t="shared" si="177"/>
        <v>4.4999999999999998E-2</v>
      </c>
      <c r="U231" s="53">
        <f t="shared" si="178"/>
        <v>4.4999999999999998E-2</v>
      </c>
      <c r="V231" s="53">
        <v>661</v>
      </c>
      <c r="W231" s="53">
        <f t="shared" si="179"/>
        <v>33.049999999999997</v>
      </c>
      <c r="X231" s="53">
        <f t="shared" si="180"/>
        <v>33.049999999999997</v>
      </c>
      <c r="Y231" s="110">
        <f t="shared" si="181"/>
        <v>33.049999999999997</v>
      </c>
    </row>
    <row r="232" spans="2:25" ht="15.75" x14ac:dyDescent="0.25">
      <c r="B232" s="62"/>
      <c r="C232" s="61"/>
      <c r="D232" s="61"/>
      <c r="E232" s="61"/>
      <c r="F232" s="8" t="s">
        <v>30</v>
      </c>
      <c r="G232" s="20">
        <v>48</v>
      </c>
      <c r="H232" s="20">
        <v>62</v>
      </c>
      <c r="I232" s="20">
        <v>71</v>
      </c>
      <c r="J232" s="53">
        <v>12.6</v>
      </c>
      <c r="K232" s="53">
        <f t="shared" si="170"/>
        <v>6.0479999999999992</v>
      </c>
      <c r="L232" s="53">
        <f t="shared" si="171"/>
        <v>7.8119999999999994</v>
      </c>
      <c r="M232" s="53">
        <f t="shared" si="172"/>
        <v>8.9459999999999997</v>
      </c>
      <c r="N232" s="53">
        <v>2.6</v>
      </c>
      <c r="O232" s="53">
        <f t="shared" si="173"/>
        <v>1.2480000000000002</v>
      </c>
      <c r="P232" s="53">
        <f t="shared" si="174"/>
        <v>1.6120000000000001</v>
      </c>
      <c r="Q232" s="53">
        <f t="shared" si="175"/>
        <v>1.8459999999999999</v>
      </c>
      <c r="R232" s="53">
        <v>68</v>
      </c>
      <c r="S232" s="53">
        <f t="shared" si="176"/>
        <v>32.64</v>
      </c>
      <c r="T232" s="53">
        <f t="shared" si="177"/>
        <v>42.16</v>
      </c>
      <c r="U232" s="53">
        <f t="shared" si="178"/>
        <v>48.28</v>
      </c>
      <c r="V232" s="53">
        <v>329</v>
      </c>
      <c r="W232" s="53">
        <f t="shared" si="179"/>
        <v>157.91999999999999</v>
      </c>
      <c r="X232" s="53">
        <f t="shared" si="180"/>
        <v>203.98</v>
      </c>
      <c r="Y232" s="110">
        <f t="shared" si="181"/>
        <v>233.59</v>
      </c>
    </row>
    <row r="233" spans="2:25" ht="15.75" x14ac:dyDescent="0.25">
      <c r="B233" s="62"/>
      <c r="C233" s="61"/>
      <c r="D233" s="61"/>
      <c r="E233" s="61"/>
      <c r="F233" s="8" t="s">
        <v>27</v>
      </c>
      <c r="G233" s="20">
        <v>1</v>
      </c>
      <c r="H233" s="20">
        <v>1</v>
      </c>
      <c r="I233" s="20">
        <v>1</v>
      </c>
      <c r="J233" s="53">
        <v>0</v>
      </c>
      <c r="K233" s="53">
        <f t="shared" si="170"/>
        <v>0</v>
      </c>
      <c r="L233" s="53">
        <f t="shared" si="171"/>
        <v>0</v>
      </c>
      <c r="M233" s="53">
        <f t="shared" si="172"/>
        <v>0</v>
      </c>
      <c r="N233" s="53">
        <v>0</v>
      </c>
      <c r="O233" s="53">
        <f t="shared" si="173"/>
        <v>0</v>
      </c>
      <c r="P233" s="53">
        <f t="shared" si="174"/>
        <v>0</v>
      </c>
      <c r="Q233" s="53">
        <f t="shared" si="175"/>
        <v>0</v>
      </c>
      <c r="R233" s="53">
        <v>0</v>
      </c>
      <c r="S233" s="53">
        <f t="shared" si="176"/>
        <v>0</v>
      </c>
      <c r="T233" s="53">
        <f t="shared" si="177"/>
        <v>0</v>
      </c>
      <c r="U233" s="53">
        <f t="shared" si="178"/>
        <v>0</v>
      </c>
      <c r="V233" s="53">
        <v>0</v>
      </c>
      <c r="W233" s="53">
        <f t="shared" si="179"/>
        <v>0</v>
      </c>
      <c r="X233" s="53">
        <f t="shared" si="180"/>
        <v>0</v>
      </c>
      <c r="Y233" s="110">
        <f t="shared" si="181"/>
        <v>0</v>
      </c>
    </row>
    <row r="234" spans="2:25" ht="15.75" x14ac:dyDescent="0.25">
      <c r="B234" s="62" t="s">
        <v>136</v>
      </c>
      <c r="C234" s="61">
        <v>200</v>
      </c>
      <c r="D234" s="61">
        <v>200</v>
      </c>
      <c r="E234" s="61">
        <v>200</v>
      </c>
      <c r="F234" s="11" t="s">
        <v>34</v>
      </c>
      <c r="G234" s="52">
        <v>1</v>
      </c>
      <c r="H234" s="52">
        <v>1</v>
      </c>
      <c r="I234" s="52">
        <v>1</v>
      </c>
      <c r="J234" s="53">
        <v>0.1</v>
      </c>
      <c r="K234" s="53">
        <f t="shared" si="170"/>
        <v>1E-3</v>
      </c>
      <c r="L234" s="53">
        <f t="shared" si="171"/>
        <v>1E-3</v>
      </c>
      <c r="M234" s="53">
        <f t="shared" si="172"/>
        <v>1E-3</v>
      </c>
      <c r="N234" s="53">
        <v>0</v>
      </c>
      <c r="O234" s="53">
        <f t="shared" si="173"/>
        <v>0</v>
      </c>
      <c r="P234" s="53">
        <f t="shared" si="174"/>
        <v>0</v>
      </c>
      <c r="Q234" s="53">
        <f t="shared" si="175"/>
        <v>0</v>
      </c>
      <c r="R234" s="53">
        <v>0</v>
      </c>
      <c r="S234" s="53">
        <f t="shared" si="176"/>
        <v>0</v>
      </c>
      <c r="T234" s="53">
        <f t="shared" si="177"/>
        <v>0</v>
      </c>
      <c r="U234" s="53">
        <f t="shared" si="178"/>
        <v>0</v>
      </c>
      <c r="V234" s="53">
        <v>5</v>
      </c>
      <c r="W234" s="53">
        <f t="shared" si="179"/>
        <v>0.05</v>
      </c>
      <c r="X234" s="53">
        <f t="shared" si="180"/>
        <v>0.05</v>
      </c>
      <c r="Y234" s="110">
        <f t="shared" si="181"/>
        <v>0.05</v>
      </c>
    </row>
    <row r="235" spans="2:25" ht="15.75" x14ac:dyDescent="0.25">
      <c r="B235" s="62"/>
      <c r="C235" s="61"/>
      <c r="D235" s="61"/>
      <c r="E235" s="61"/>
      <c r="F235" s="8" t="s">
        <v>35</v>
      </c>
      <c r="G235" s="20">
        <v>15</v>
      </c>
      <c r="H235" s="20">
        <v>15</v>
      </c>
      <c r="I235" s="20">
        <v>15</v>
      </c>
      <c r="J235" s="53">
        <v>0</v>
      </c>
      <c r="K235" s="53">
        <f t="shared" si="170"/>
        <v>0</v>
      </c>
      <c r="L235" s="53">
        <f t="shared" si="171"/>
        <v>0</v>
      </c>
      <c r="M235" s="53">
        <f t="shared" si="172"/>
        <v>0</v>
      </c>
      <c r="N235" s="53">
        <v>0</v>
      </c>
      <c r="O235" s="53">
        <f t="shared" si="173"/>
        <v>0</v>
      </c>
      <c r="P235" s="53">
        <f t="shared" si="174"/>
        <v>0</v>
      </c>
      <c r="Q235" s="53">
        <f t="shared" si="175"/>
        <v>0</v>
      </c>
      <c r="R235" s="53">
        <v>99.8</v>
      </c>
      <c r="S235" s="53">
        <f t="shared" si="176"/>
        <v>14.97</v>
      </c>
      <c r="T235" s="53">
        <f t="shared" si="177"/>
        <v>14.97</v>
      </c>
      <c r="U235" s="53">
        <f t="shared" si="178"/>
        <v>14.97</v>
      </c>
      <c r="V235" s="53">
        <v>374</v>
      </c>
      <c r="W235" s="53">
        <f t="shared" si="179"/>
        <v>56.1</v>
      </c>
      <c r="X235" s="53">
        <f t="shared" si="180"/>
        <v>56.1</v>
      </c>
      <c r="Y235" s="110">
        <f t="shared" si="181"/>
        <v>56.1</v>
      </c>
    </row>
    <row r="236" spans="2:25" ht="15.75" x14ac:dyDescent="0.25">
      <c r="B236" s="62"/>
      <c r="C236" s="61"/>
      <c r="D236" s="61"/>
      <c r="E236" s="61"/>
      <c r="F236" s="8" t="s">
        <v>135</v>
      </c>
      <c r="G236" s="20">
        <v>7</v>
      </c>
      <c r="H236" s="20">
        <v>7</v>
      </c>
      <c r="I236" s="20">
        <v>7</v>
      </c>
      <c r="J236" s="53">
        <v>0.9</v>
      </c>
      <c r="K236" s="53">
        <f t="shared" si="170"/>
        <v>6.3E-2</v>
      </c>
      <c r="L236" s="53">
        <f t="shared" si="171"/>
        <v>6.3E-2</v>
      </c>
      <c r="M236" s="53">
        <f t="shared" si="172"/>
        <v>6.3E-2</v>
      </c>
      <c r="N236" s="53">
        <v>0</v>
      </c>
      <c r="O236" s="53">
        <f t="shared" si="173"/>
        <v>0</v>
      </c>
      <c r="P236" s="53">
        <f t="shared" si="174"/>
        <v>0</v>
      </c>
      <c r="Q236" s="53">
        <f t="shared" si="175"/>
        <v>0</v>
      </c>
      <c r="R236" s="53">
        <v>3.6</v>
      </c>
      <c r="S236" s="53">
        <f t="shared" si="176"/>
        <v>0.252</v>
      </c>
      <c r="T236" s="53">
        <f t="shared" si="177"/>
        <v>0.252</v>
      </c>
      <c r="U236" s="53">
        <f t="shared" si="178"/>
        <v>0.252</v>
      </c>
      <c r="V236" s="53">
        <v>31</v>
      </c>
      <c r="W236" s="53">
        <f t="shared" si="179"/>
        <v>2.17</v>
      </c>
      <c r="X236" s="53">
        <f t="shared" si="180"/>
        <v>2.17</v>
      </c>
      <c r="Y236" s="110">
        <f t="shared" si="181"/>
        <v>2.17</v>
      </c>
    </row>
    <row r="237" spans="2:25" ht="15.75" x14ac:dyDescent="0.25">
      <c r="B237" s="29" t="s">
        <v>71</v>
      </c>
      <c r="C237" s="52">
        <v>100</v>
      </c>
      <c r="D237" s="52">
        <v>100</v>
      </c>
      <c r="E237" s="52">
        <v>100</v>
      </c>
      <c r="F237" s="8" t="s">
        <v>72</v>
      </c>
      <c r="G237" s="20">
        <v>100</v>
      </c>
      <c r="H237" s="20">
        <v>100</v>
      </c>
      <c r="I237" s="20">
        <v>100</v>
      </c>
      <c r="J237" s="57">
        <v>0.4</v>
      </c>
      <c r="K237" s="57">
        <v>0.4</v>
      </c>
      <c r="L237" s="57">
        <v>0.4</v>
      </c>
      <c r="M237" s="57">
        <v>0.4</v>
      </c>
      <c r="N237" s="57">
        <v>0</v>
      </c>
      <c r="O237" s="57">
        <v>0</v>
      </c>
      <c r="P237" s="57">
        <v>0</v>
      </c>
      <c r="Q237" s="57">
        <v>0</v>
      </c>
      <c r="R237" s="57">
        <v>11.3</v>
      </c>
      <c r="S237" s="57">
        <v>11.3</v>
      </c>
      <c r="T237" s="57">
        <v>11.3</v>
      </c>
      <c r="U237" s="57">
        <v>11.3</v>
      </c>
      <c r="V237" s="57">
        <v>46</v>
      </c>
      <c r="W237" s="57">
        <v>46</v>
      </c>
      <c r="X237" s="57">
        <v>46</v>
      </c>
      <c r="Y237" s="122">
        <v>46</v>
      </c>
    </row>
    <row r="238" spans="2:25" ht="31.5" x14ac:dyDescent="0.25">
      <c r="B238" s="107" t="s">
        <v>37</v>
      </c>
      <c r="C238" s="52">
        <v>20</v>
      </c>
      <c r="D238" s="52">
        <v>35</v>
      </c>
      <c r="E238" s="52">
        <v>40</v>
      </c>
      <c r="F238" s="32" t="s">
        <v>37</v>
      </c>
      <c r="G238" s="20">
        <v>20</v>
      </c>
      <c r="H238" s="20">
        <v>35</v>
      </c>
      <c r="I238" s="20">
        <v>40</v>
      </c>
      <c r="J238" s="53">
        <v>6.5</v>
      </c>
      <c r="K238" s="53">
        <f>G238*J238/100</f>
        <v>1.3</v>
      </c>
      <c r="L238" s="53">
        <f>H238*J238/100</f>
        <v>2.2749999999999999</v>
      </c>
      <c r="M238" s="53">
        <f>I238*J238/100</f>
        <v>2.6</v>
      </c>
      <c r="N238" s="53">
        <v>1</v>
      </c>
      <c r="O238" s="53">
        <f>G238*N238/100</f>
        <v>0.2</v>
      </c>
      <c r="P238" s="53">
        <f>H238*N238/100</f>
        <v>0.35</v>
      </c>
      <c r="Q238" s="53">
        <f>I238*N238/100</f>
        <v>0.4</v>
      </c>
      <c r="R238" s="53">
        <v>40.1</v>
      </c>
      <c r="S238" s="53">
        <f>G238*R238/100</f>
        <v>8.02</v>
      </c>
      <c r="T238" s="53">
        <f>H238*R238/100</f>
        <v>14.035</v>
      </c>
      <c r="U238" s="53">
        <f>I238*R238/100</f>
        <v>16.04</v>
      </c>
      <c r="V238" s="53">
        <v>190</v>
      </c>
      <c r="W238" s="53">
        <f>G238*V238/100</f>
        <v>38</v>
      </c>
      <c r="X238" s="53">
        <f>H238*V238/100</f>
        <v>66.5</v>
      </c>
      <c r="Y238" s="110">
        <f>I238*V238/100</f>
        <v>76</v>
      </c>
    </row>
    <row r="239" spans="2:25" ht="15.75" x14ac:dyDescent="0.25">
      <c r="B239" s="29"/>
      <c r="C239" s="8"/>
      <c r="D239" s="8"/>
      <c r="E239" s="8"/>
      <c r="F239" s="8"/>
      <c r="G239" s="8"/>
      <c r="H239" s="8"/>
      <c r="I239" s="8"/>
      <c r="J239" s="95"/>
      <c r="K239" s="145">
        <f>SUM(K224:K238)</f>
        <v>89.741000000000028</v>
      </c>
      <c r="L239" s="145">
        <f t="shared" ref="L239:Y239" si="182">SUM(L224:L238)</f>
        <v>92.480000000000032</v>
      </c>
      <c r="M239" s="145">
        <f t="shared" si="182"/>
        <v>121.39600000000002</v>
      </c>
      <c r="N239" s="145"/>
      <c r="O239" s="145">
        <f t="shared" si="182"/>
        <v>34.639999999999993</v>
      </c>
      <c r="P239" s="145">
        <f t="shared" si="182"/>
        <v>35.153999999999996</v>
      </c>
      <c r="Q239" s="145">
        <f t="shared" si="182"/>
        <v>46.013999999999996</v>
      </c>
      <c r="R239" s="145"/>
      <c r="S239" s="145">
        <f t="shared" si="182"/>
        <v>88.272999999999996</v>
      </c>
      <c r="T239" s="145">
        <f t="shared" si="182"/>
        <v>103.80799999999999</v>
      </c>
      <c r="U239" s="145">
        <f t="shared" si="182"/>
        <v>118.631</v>
      </c>
      <c r="V239" s="145"/>
      <c r="W239" s="145">
        <f t="shared" si="182"/>
        <v>649.86999999999989</v>
      </c>
      <c r="X239" s="145">
        <f t="shared" si="182"/>
        <v>724.43</v>
      </c>
      <c r="Y239" s="146">
        <f t="shared" si="182"/>
        <v>873.93</v>
      </c>
    </row>
    <row r="240" spans="2:25" ht="15.75" x14ac:dyDescent="0.25">
      <c r="B240" s="117" t="s">
        <v>131</v>
      </c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115"/>
    </row>
    <row r="241" spans="2:25" ht="15.75" x14ac:dyDescent="0.25">
      <c r="B241" s="62" t="s">
        <v>105</v>
      </c>
      <c r="C241" s="61">
        <v>60</v>
      </c>
      <c r="D241" s="61">
        <v>100</v>
      </c>
      <c r="E241" s="61">
        <v>100</v>
      </c>
      <c r="F241" s="8" t="s">
        <v>22</v>
      </c>
      <c r="G241" s="52">
        <v>52</v>
      </c>
      <c r="H241" s="52">
        <v>86</v>
      </c>
      <c r="I241" s="52">
        <v>86</v>
      </c>
      <c r="J241" s="53">
        <v>1.3</v>
      </c>
      <c r="K241" s="53">
        <f t="shared" ref="K241:K264" si="183">G241*J241/100</f>
        <v>0.67600000000000005</v>
      </c>
      <c r="L241" s="53">
        <f t="shared" ref="L241:L264" si="184">H241*J241/100</f>
        <v>1.1179999999999999</v>
      </c>
      <c r="M241" s="53">
        <f t="shared" ref="M241:M264" si="185">I241*J241/100</f>
        <v>1.1179999999999999</v>
      </c>
      <c r="N241" s="53">
        <v>0.1</v>
      </c>
      <c r="O241" s="53">
        <f t="shared" ref="O241:O264" si="186">G241*N241/100</f>
        <v>5.2000000000000005E-2</v>
      </c>
      <c r="P241" s="53">
        <f t="shared" ref="P241:P264" si="187">H241*N241/100</f>
        <v>8.5999999999999993E-2</v>
      </c>
      <c r="Q241" s="53">
        <f t="shared" ref="Q241:Q264" si="188">I241*N241/100</f>
        <v>8.5999999999999993E-2</v>
      </c>
      <c r="R241" s="53">
        <v>7</v>
      </c>
      <c r="S241" s="53">
        <f t="shared" ref="S241:S264" si="189">G241*R241/100</f>
        <v>3.64</v>
      </c>
      <c r="T241" s="53">
        <f t="shared" ref="T241:T264" si="190">H241*R241/100</f>
        <v>6.02</v>
      </c>
      <c r="U241" s="53">
        <f t="shared" ref="U241:U264" si="191">I241*R241/100</f>
        <v>6.02</v>
      </c>
      <c r="V241" s="53">
        <v>33</v>
      </c>
      <c r="W241" s="53">
        <f t="shared" ref="W241:W264" si="192">G241*V241/100</f>
        <v>17.16</v>
      </c>
      <c r="X241" s="53">
        <f t="shared" ref="X241:X264" si="193">H241*V241/100</f>
        <v>28.38</v>
      </c>
      <c r="Y241" s="110">
        <f t="shared" ref="Y241:Y264" si="194">I241*V241/100</f>
        <v>28.38</v>
      </c>
    </row>
    <row r="242" spans="2:25" ht="15.75" x14ac:dyDescent="0.25">
      <c r="B242" s="62"/>
      <c r="C242" s="61"/>
      <c r="D242" s="61"/>
      <c r="E242" s="61"/>
      <c r="F242" s="8" t="s">
        <v>84</v>
      </c>
      <c r="G242" s="52">
        <v>3</v>
      </c>
      <c r="H242" s="52">
        <v>4</v>
      </c>
      <c r="I242" s="52">
        <v>4</v>
      </c>
      <c r="J242" s="53">
        <v>23.5</v>
      </c>
      <c r="K242" s="53">
        <f t="shared" si="183"/>
        <v>0.70499999999999996</v>
      </c>
      <c r="L242" s="53">
        <f t="shared" si="184"/>
        <v>0.94</v>
      </c>
      <c r="M242" s="53">
        <f t="shared" si="185"/>
        <v>0.94</v>
      </c>
      <c r="N242" s="53">
        <v>30.9</v>
      </c>
      <c r="O242" s="53">
        <f t="shared" si="186"/>
        <v>0.92699999999999994</v>
      </c>
      <c r="P242" s="53">
        <f t="shared" si="187"/>
        <v>1.236</v>
      </c>
      <c r="Q242" s="53">
        <f t="shared" si="188"/>
        <v>1.236</v>
      </c>
      <c r="R242" s="53">
        <v>0</v>
      </c>
      <c r="S242" s="53">
        <f t="shared" si="189"/>
        <v>0</v>
      </c>
      <c r="T242" s="53">
        <f t="shared" si="190"/>
        <v>0</v>
      </c>
      <c r="U242" s="53">
        <f t="shared" si="191"/>
        <v>0</v>
      </c>
      <c r="V242" s="53">
        <v>380</v>
      </c>
      <c r="W242" s="53">
        <f t="shared" si="192"/>
        <v>11.4</v>
      </c>
      <c r="X242" s="53">
        <f t="shared" si="193"/>
        <v>15.2</v>
      </c>
      <c r="Y242" s="110">
        <f t="shared" si="194"/>
        <v>15.2</v>
      </c>
    </row>
    <row r="243" spans="2:25" ht="15.75" x14ac:dyDescent="0.25">
      <c r="B243" s="62"/>
      <c r="C243" s="61"/>
      <c r="D243" s="61"/>
      <c r="E243" s="61"/>
      <c r="F243" s="8" t="s">
        <v>24</v>
      </c>
      <c r="G243" s="52">
        <v>6</v>
      </c>
      <c r="H243" s="52">
        <v>10</v>
      </c>
      <c r="I243" s="52">
        <v>10</v>
      </c>
      <c r="J243" s="53">
        <v>0</v>
      </c>
      <c r="K243" s="53">
        <f t="shared" si="183"/>
        <v>0</v>
      </c>
      <c r="L243" s="53">
        <f t="shared" si="184"/>
        <v>0</v>
      </c>
      <c r="M243" s="53">
        <f t="shared" si="185"/>
        <v>0</v>
      </c>
      <c r="N243" s="53">
        <v>99.9</v>
      </c>
      <c r="O243" s="53">
        <f t="shared" si="186"/>
        <v>5.9940000000000007</v>
      </c>
      <c r="P243" s="53">
        <f t="shared" si="187"/>
        <v>9.99</v>
      </c>
      <c r="Q243" s="53">
        <f t="shared" si="188"/>
        <v>9.99</v>
      </c>
      <c r="R243" s="53">
        <v>0</v>
      </c>
      <c r="S243" s="53">
        <f t="shared" si="189"/>
        <v>0</v>
      </c>
      <c r="T243" s="53">
        <f t="shared" si="190"/>
        <v>0</v>
      </c>
      <c r="U243" s="53">
        <f t="shared" si="191"/>
        <v>0</v>
      </c>
      <c r="V243" s="53">
        <v>899</v>
      </c>
      <c r="W243" s="53">
        <f t="shared" si="192"/>
        <v>53.94</v>
      </c>
      <c r="X243" s="53">
        <f t="shared" si="193"/>
        <v>89.9</v>
      </c>
      <c r="Y243" s="110">
        <f t="shared" si="194"/>
        <v>89.9</v>
      </c>
    </row>
    <row r="244" spans="2:25" ht="63" x14ac:dyDescent="0.25">
      <c r="B244" s="62" t="s">
        <v>132</v>
      </c>
      <c r="C244" s="61">
        <v>200</v>
      </c>
      <c r="D244" s="61">
        <v>200</v>
      </c>
      <c r="E244" s="61">
        <v>250</v>
      </c>
      <c r="F244" s="37" t="s">
        <v>63</v>
      </c>
      <c r="G244" s="20">
        <v>109</v>
      </c>
      <c r="H244" s="20">
        <v>109</v>
      </c>
      <c r="I244" s="20">
        <v>145</v>
      </c>
      <c r="J244" s="53">
        <v>18.2</v>
      </c>
      <c r="K244" s="53">
        <f t="shared" si="183"/>
        <v>19.838000000000001</v>
      </c>
      <c r="L244" s="53">
        <f t="shared" si="184"/>
        <v>19.838000000000001</v>
      </c>
      <c r="M244" s="53">
        <f t="shared" si="185"/>
        <v>26.39</v>
      </c>
      <c r="N244" s="53">
        <v>18.399999999999999</v>
      </c>
      <c r="O244" s="53">
        <f t="shared" si="186"/>
        <v>20.055999999999997</v>
      </c>
      <c r="P244" s="53">
        <f t="shared" si="187"/>
        <v>20.055999999999997</v>
      </c>
      <c r="Q244" s="53">
        <f t="shared" si="188"/>
        <v>26.68</v>
      </c>
      <c r="R244" s="53">
        <v>0.7</v>
      </c>
      <c r="S244" s="53">
        <f t="shared" si="189"/>
        <v>0.76300000000000001</v>
      </c>
      <c r="T244" s="53">
        <f t="shared" si="190"/>
        <v>0.76300000000000001</v>
      </c>
      <c r="U244" s="53">
        <f t="shared" si="191"/>
        <v>1.0149999999999999</v>
      </c>
      <c r="V244" s="53">
        <v>241</v>
      </c>
      <c r="W244" s="53">
        <f t="shared" si="192"/>
        <v>262.69</v>
      </c>
      <c r="X244" s="53">
        <f t="shared" si="193"/>
        <v>262.69</v>
      </c>
      <c r="Y244" s="110">
        <f t="shared" si="194"/>
        <v>349.45</v>
      </c>
    </row>
    <row r="245" spans="2:25" ht="15.75" x14ac:dyDescent="0.25">
      <c r="B245" s="62"/>
      <c r="C245" s="61"/>
      <c r="D245" s="61"/>
      <c r="E245" s="61"/>
      <c r="F245" s="8" t="s">
        <v>24</v>
      </c>
      <c r="G245" s="20">
        <v>5</v>
      </c>
      <c r="H245" s="20">
        <v>5</v>
      </c>
      <c r="I245" s="20">
        <v>6</v>
      </c>
      <c r="J245" s="53">
        <v>0</v>
      </c>
      <c r="K245" s="53">
        <f t="shared" si="183"/>
        <v>0</v>
      </c>
      <c r="L245" s="53">
        <f t="shared" si="184"/>
        <v>0</v>
      </c>
      <c r="M245" s="53">
        <f t="shared" si="185"/>
        <v>0</v>
      </c>
      <c r="N245" s="53">
        <v>99.9</v>
      </c>
      <c r="O245" s="53">
        <f t="shared" si="186"/>
        <v>4.9950000000000001</v>
      </c>
      <c r="P245" s="53">
        <f t="shared" si="187"/>
        <v>4.9950000000000001</v>
      </c>
      <c r="Q245" s="53">
        <f t="shared" si="188"/>
        <v>5.9940000000000007</v>
      </c>
      <c r="R245" s="53">
        <v>0</v>
      </c>
      <c r="S245" s="53">
        <f t="shared" si="189"/>
        <v>0</v>
      </c>
      <c r="T245" s="53">
        <f t="shared" si="190"/>
        <v>0</v>
      </c>
      <c r="U245" s="53">
        <f t="shared" si="191"/>
        <v>0</v>
      </c>
      <c r="V245" s="53">
        <v>899</v>
      </c>
      <c r="W245" s="53">
        <f t="shared" si="192"/>
        <v>44.95</v>
      </c>
      <c r="X245" s="53">
        <f t="shared" si="193"/>
        <v>44.95</v>
      </c>
      <c r="Y245" s="110">
        <f t="shared" si="194"/>
        <v>53.94</v>
      </c>
    </row>
    <row r="246" spans="2:25" ht="15.75" x14ac:dyDescent="0.25">
      <c r="B246" s="62"/>
      <c r="C246" s="61"/>
      <c r="D246" s="61"/>
      <c r="E246" s="61"/>
      <c r="F246" s="8" t="s">
        <v>64</v>
      </c>
      <c r="G246" s="20">
        <v>80</v>
      </c>
      <c r="H246" s="20">
        <v>80</v>
      </c>
      <c r="I246" s="20">
        <v>96</v>
      </c>
      <c r="J246" s="53">
        <v>2</v>
      </c>
      <c r="K246" s="53">
        <f t="shared" si="183"/>
        <v>1.6</v>
      </c>
      <c r="L246" s="53">
        <f t="shared" si="184"/>
        <v>1.6</v>
      </c>
      <c r="M246" s="53">
        <f t="shared" si="185"/>
        <v>1.92</v>
      </c>
      <c r="N246" s="53">
        <v>0.1</v>
      </c>
      <c r="O246" s="53">
        <f t="shared" si="186"/>
        <v>0.08</v>
      </c>
      <c r="P246" s="53">
        <f t="shared" si="187"/>
        <v>0.08</v>
      </c>
      <c r="Q246" s="53">
        <f t="shared" si="188"/>
        <v>9.6000000000000016E-2</v>
      </c>
      <c r="R246" s="53">
        <v>19.7</v>
      </c>
      <c r="S246" s="53">
        <f t="shared" si="189"/>
        <v>15.76</v>
      </c>
      <c r="T246" s="53">
        <f t="shared" si="190"/>
        <v>15.76</v>
      </c>
      <c r="U246" s="53">
        <f t="shared" si="191"/>
        <v>18.911999999999999</v>
      </c>
      <c r="V246" s="53">
        <v>83</v>
      </c>
      <c r="W246" s="53">
        <f t="shared" si="192"/>
        <v>66.400000000000006</v>
      </c>
      <c r="X246" s="53">
        <f t="shared" si="193"/>
        <v>66.400000000000006</v>
      </c>
      <c r="Y246" s="110">
        <f t="shared" si="194"/>
        <v>79.680000000000007</v>
      </c>
    </row>
    <row r="247" spans="2:25" ht="15.75" x14ac:dyDescent="0.25">
      <c r="B247" s="62"/>
      <c r="C247" s="61"/>
      <c r="D247" s="61"/>
      <c r="E247" s="61"/>
      <c r="F247" s="8" t="s">
        <v>22</v>
      </c>
      <c r="G247" s="20">
        <v>18</v>
      </c>
      <c r="H247" s="20">
        <v>18</v>
      </c>
      <c r="I247" s="20">
        <v>21</v>
      </c>
      <c r="J247" s="53">
        <v>1.3</v>
      </c>
      <c r="K247" s="53">
        <f t="shared" si="183"/>
        <v>0.23400000000000001</v>
      </c>
      <c r="L247" s="53">
        <f t="shared" si="184"/>
        <v>0.23400000000000001</v>
      </c>
      <c r="M247" s="53">
        <f t="shared" si="185"/>
        <v>0.27300000000000002</v>
      </c>
      <c r="N247" s="53">
        <v>0.1</v>
      </c>
      <c r="O247" s="53">
        <f t="shared" si="186"/>
        <v>1.8000000000000002E-2</v>
      </c>
      <c r="P247" s="53">
        <f t="shared" si="187"/>
        <v>1.8000000000000002E-2</v>
      </c>
      <c r="Q247" s="53">
        <f t="shared" si="188"/>
        <v>2.1000000000000001E-2</v>
      </c>
      <c r="R247" s="53">
        <v>7</v>
      </c>
      <c r="S247" s="53">
        <f t="shared" si="189"/>
        <v>1.26</v>
      </c>
      <c r="T247" s="53">
        <f t="shared" si="190"/>
        <v>1.26</v>
      </c>
      <c r="U247" s="53">
        <f t="shared" si="191"/>
        <v>1.47</v>
      </c>
      <c r="V247" s="53">
        <v>33</v>
      </c>
      <c r="W247" s="53">
        <f t="shared" si="192"/>
        <v>5.94</v>
      </c>
      <c r="X247" s="53">
        <f t="shared" si="193"/>
        <v>5.94</v>
      </c>
      <c r="Y247" s="110">
        <f t="shared" si="194"/>
        <v>6.93</v>
      </c>
    </row>
    <row r="248" spans="2:25" ht="15.75" x14ac:dyDescent="0.25">
      <c r="B248" s="62"/>
      <c r="C248" s="61"/>
      <c r="D248" s="61"/>
      <c r="E248" s="61"/>
      <c r="F248" s="8" t="s">
        <v>23</v>
      </c>
      <c r="G248" s="20">
        <v>10</v>
      </c>
      <c r="H248" s="20">
        <v>10</v>
      </c>
      <c r="I248" s="20">
        <v>12</v>
      </c>
      <c r="J248" s="53">
        <v>1.7</v>
      </c>
      <c r="K248" s="53">
        <f t="shared" si="183"/>
        <v>0.17</v>
      </c>
      <c r="L248" s="53">
        <f t="shared" si="184"/>
        <v>0.17</v>
      </c>
      <c r="M248" s="53">
        <f t="shared" si="185"/>
        <v>0.20399999999999999</v>
      </c>
      <c r="N248" s="53">
        <v>0</v>
      </c>
      <c r="O248" s="53">
        <f t="shared" si="186"/>
        <v>0</v>
      </c>
      <c r="P248" s="53">
        <f t="shared" si="187"/>
        <v>0</v>
      </c>
      <c r="Q248" s="53">
        <f t="shared" si="188"/>
        <v>0</v>
      </c>
      <c r="R248" s="53">
        <v>9.5</v>
      </c>
      <c r="S248" s="53">
        <f t="shared" si="189"/>
        <v>0.95</v>
      </c>
      <c r="T248" s="53">
        <f t="shared" si="190"/>
        <v>0.95</v>
      </c>
      <c r="U248" s="53">
        <f t="shared" si="191"/>
        <v>1.1399999999999999</v>
      </c>
      <c r="V248" s="53">
        <v>43</v>
      </c>
      <c r="W248" s="53">
        <f t="shared" si="192"/>
        <v>4.3</v>
      </c>
      <c r="X248" s="53">
        <f t="shared" si="193"/>
        <v>4.3</v>
      </c>
      <c r="Y248" s="110">
        <f t="shared" si="194"/>
        <v>5.16</v>
      </c>
    </row>
    <row r="249" spans="2:25" ht="15.75" x14ac:dyDescent="0.25">
      <c r="B249" s="62"/>
      <c r="C249" s="61"/>
      <c r="D249" s="61"/>
      <c r="E249" s="61"/>
      <c r="F249" s="8" t="s">
        <v>25</v>
      </c>
      <c r="G249" s="52">
        <v>6</v>
      </c>
      <c r="H249" s="52">
        <v>6</v>
      </c>
      <c r="I249" s="52">
        <v>7</v>
      </c>
      <c r="J249" s="53">
        <v>3.6</v>
      </c>
      <c r="K249" s="53">
        <f t="shared" si="183"/>
        <v>0.21600000000000003</v>
      </c>
      <c r="L249" s="53">
        <f t="shared" si="184"/>
        <v>0.21600000000000003</v>
      </c>
      <c r="M249" s="53">
        <f t="shared" si="185"/>
        <v>0.252</v>
      </c>
      <c r="N249" s="53">
        <v>0</v>
      </c>
      <c r="O249" s="53">
        <f t="shared" si="186"/>
        <v>0</v>
      </c>
      <c r="P249" s="53">
        <f t="shared" si="187"/>
        <v>0</v>
      </c>
      <c r="Q249" s="53">
        <f t="shared" si="188"/>
        <v>0</v>
      </c>
      <c r="R249" s="53">
        <v>11.8</v>
      </c>
      <c r="S249" s="53">
        <f t="shared" si="189"/>
        <v>0.70800000000000007</v>
      </c>
      <c r="T249" s="53">
        <f t="shared" si="190"/>
        <v>0.70800000000000007</v>
      </c>
      <c r="U249" s="53">
        <f t="shared" si="191"/>
        <v>0.82600000000000007</v>
      </c>
      <c r="V249" s="53">
        <v>63</v>
      </c>
      <c r="W249" s="53">
        <f t="shared" si="192"/>
        <v>3.78</v>
      </c>
      <c r="X249" s="53">
        <f t="shared" si="193"/>
        <v>3.78</v>
      </c>
      <c r="Y249" s="110">
        <f t="shared" si="194"/>
        <v>4.41</v>
      </c>
    </row>
    <row r="250" spans="2:25" ht="15.75" x14ac:dyDescent="0.25">
      <c r="B250" s="62"/>
      <c r="C250" s="61"/>
      <c r="D250" s="61"/>
      <c r="E250" s="61"/>
      <c r="F250" s="8" t="s">
        <v>26</v>
      </c>
      <c r="G250" s="52">
        <v>2</v>
      </c>
      <c r="H250" s="52">
        <v>2</v>
      </c>
      <c r="I250" s="52">
        <v>3</v>
      </c>
      <c r="J250" s="53">
        <v>11.1</v>
      </c>
      <c r="K250" s="53">
        <f t="shared" si="183"/>
        <v>0.222</v>
      </c>
      <c r="L250" s="53">
        <f t="shared" si="184"/>
        <v>0.222</v>
      </c>
      <c r="M250" s="53">
        <f t="shared" si="185"/>
        <v>0.33299999999999996</v>
      </c>
      <c r="N250" s="53">
        <v>1.5</v>
      </c>
      <c r="O250" s="53">
        <f t="shared" si="186"/>
        <v>0.03</v>
      </c>
      <c r="P250" s="53">
        <f t="shared" si="187"/>
        <v>0.03</v>
      </c>
      <c r="Q250" s="53">
        <f t="shared" si="188"/>
        <v>4.4999999999999998E-2</v>
      </c>
      <c r="R250" s="53">
        <v>67.8</v>
      </c>
      <c r="S250" s="53">
        <f t="shared" si="189"/>
        <v>1.3559999999999999</v>
      </c>
      <c r="T250" s="53">
        <f t="shared" si="190"/>
        <v>1.3559999999999999</v>
      </c>
      <c r="U250" s="53">
        <f t="shared" si="191"/>
        <v>2.0339999999999998</v>
      </c>
      <c r="V250" s="53">
        <v>329</v>
      </c>
      <c r="W250" s="53">
        <f t="shared" si="192"/>
        <v>6.58</v>
      </c>
      <c r="X250" s="53">
        <f t="shared" si="193"/>
        <v>6.58</v>
      </c>
      <c r="Y250" s="110">
        <f t="shared" si="194"/>
        <v>9.8699999999999992</v>
      </c>
    </row>
    <row r="251" spans="2:25" ht="15.75" x14ac:dyDescent="0.25">
      <c r="B251" s="62"/>
      <c r="C251" s="61"/>
      <c r="D251" s="61"/>
      <c r="E251" s="61"/>
      <c r="F251" s="8" t="s">
        <v>27</v>
      </c>
      <c r="G251" s="52">
        <v>1</v>
      </c>
      <c r="H251" s="52">
        <v>1</v>
      </c>
      <c r="I251" s="52">
        <v>1</v>
      </c>
      <c r="J251" s="53">
        <v>0</v>
      </c>
      <c r="K251" s="53">
        <f t="shared" si="183"/>
        <v>0</v>
      </c>
      <c r="L251" s="53">
        <f t="shared" si="184"/>
        <v>0</v>
      </c>
      <c r="M251" s="53">
        <f t="shared" si="185"/>
        <v>0</v>
      </c>
      <c r="N251" s="53">
        <v>0</v>
      </c>
      <c r="O251" s="53">
        <f t="shared" si="186"/>
        <v>0</v>
      </c>
      <c r="P251" s="53">
        <f t="shared" si="187"/>
        <v>0</v>
      </c>
      <c r="Q251" s="53">
        <f t="shared" si="188"/>
        <v>0</v>
      </c>
      <c r="R251" s="53">
        <v>0</v>
      </c>
      <c r="S251" s="53">
        <f t="shared" si="189"/>
        <v>0</v>
      </c>
      <c r="T251" s="53">
        <f t="shared" si="190"/>
        <v>0</v>
      </c>
      <c r="U251" s="53">
        <f t="shared" si="191"/>
        <v>0</v>
      </c>
      <c r="V251" s="53">
        <v>0</v>
      </c>
      <c r="W251" s="53">
        <f t="shared" si="192"/>
        <v>0</v>
      </c>
      <c r="X251" s="53">
        <f t="shared" si="193"/>
        <v>0</v>
      </c>
      <c r="Y251" s="110">
        <f t="shared" si="194"/>
        <v>0</v>
      </c>
    </row>
    <row r="252" spans="2:25" ht="15.75" x14ac:dyDescent="0.25">
      <c r="B252" s="62" t="s">
        <v>68</v>
      </c>
      <c r="C252" s="61">
        <v>200</v>
      </c>
      <c r="D252" s="61">
        <v>200</v>
      </c>
      <c r="E252" s="61">
        <v>200</v>
      </c>
      <c r="F252" s="8" t="s">
        <v>67</v>
      </c>
      <c r="G252" s="20">
        <v>16</v>
      </c>
      <c r="H252" s="20">
        <v>16</v>
      </c>
      <c r="I252" s="20">
        <v>16</v>
      </c>
      <c r="J252" s="53">
        <v>0.1</v>
      </c>
      <c r="K252" s="53">
        <f t="shared" si="183"/>
        <v>1.6E-2</v>
      </c>
      <c r="L252" s="53">
        <f t="shared" si="184"/>
        <v>1.6E-2</v>
      </c>
      <c r="M252" s="53">
        <f t="shared" si="185"/>
        <v>1.6E-2</v>
      </c>
      <c r="N252" s="53">
        <v>0</v>
      </c>
      <c r="O252" s="53">
        <f t="shared" si="186"/>
        <v>0</v>
      </c>
      <c r="P252" s="53">
        <f t="shared" si="187"/>
        <v>0</v>
      </c>
      <c r="Q252" s="53">
        <f t="shared" si="188"/>
        <v>0</v>
      </c>
      <c r="R252" s="53">
        <v>79.599999999999994</v>
      </c>
      <c r="S252" s="53">
        <f t="shared" si="189"/>
        <v>12.735999999999999</v>
      </c>
      <c r="T252" s="53">
        <f t="shared" si="190"/>
        <v>12.735999999999999</v>
      </c>
      <c r="U252" s="53">
        <f t="shared" si="191"/>
        <v>12.735999999999999</v>
      </c>
      <c r="V252" s="53">
        <v>299</v>
      </c>
      <c r="W252" s="53">
        <f t="shared" si="192"/>
        <v>47.84</v>
      </c>
      <c r="X252" s="53">
        <f t="shared" si="193"/>
        <v>47.84</v>
      </c>
      <c r="Y252" s="110">
        <f t="shared" si="194"/>
        <v>47.84</v>
      </c>
    </row>
    <row r="253" spans="2:25" ht="15.75" x14ac:dyDescent="0.25">
      <c r="B253" s="62"/>
      <c r="C253" s="61"/>
      <c r="D253" s="61"/>
      <c r="E253" s="61"/>
      <c r="F253" s="8" t="s">
        <v>35</v>
      </c>
      <c r="G253" s="20">
        <v>24</v>
      </c>
      <c r="H253" s="20">
        <v>24</v>
      </c>
      <c r="I253" s="20">
        <v>24</v>
      </c>
      <c r="J253" s="53">
        <v>0</v>
      </c>
      <c r="K253" s="53">
        <f t="shared" si="183"/>
        <v>0</v>
      </c>
      <c r="L253" s="53">
        <f t="shared" si="184"/>
        <v>0</v>
      </c>
      <c r="M253" s="53">
        <f t="shared" si="185"/>
        <v>0</v>
      </c>
      <c r="N253" s="53">
        <v>0</v>
      </c>
      <c r="O253" s="53">
        <f t="shared" si="186"/>
        <v>0</v>
      </c>
      <c r="P253" s="53">
        <f t="shared" si="187"/>
        <v>0</v>
      </c>
      <c r="Q253" s="53">
        <f t="shared" si="188"/>
        <v>0</v>
      </c>
      <c r="R253" s="53">
        <v>99.8</v>
      </c>
      <c r="S253" s="53">
        <f t="shared" si="189"/>
        <v>23.951999999999998</v>
      </c>
      <c r="T253" s="53">
        <f t="shared" si="190"/>
        <v>23.951999999999998</v>
      </c>
      <c r="U253" s="53">
        <f t="shared" si="191"/>
        <v>23.951999999999998</v>
      </c>
      <c r="V253" s="53">
        <v>374</v>
      </c>
      <c r="W253" s="53">
        <f t="shared" si="192"/>
        <v>89.76</v>
      </c>
      <c r="X253" s="53">
        <f t="shared" si="193"/>
        <v>89.76</v>
      </c>
      <c r="Y253" s="110">
        <f t="shared" si="194"/>
        <v>89.76</v>
      </c>
    </row>
    <row r="254" spans="2:25" ht="15.75" x14ac:dyDescent="0.25">
      <c r="B254" s="62"/>
      <c r="C254" s="61"/>
      <c r="D254" s="61"/>
      <c r="E254" s="61"/>
      <c r="F254" s="8" t="s">
        <v>65</v>
      </c>
      <c r="G254" s="36">
        <v>0.1</v>
      </c>
      <c r="H254" s="36">
        <v>0.1</v>
      </c>
      <c r="I254" s="36">
        <v>0.1</v>
      </c>
      <c r="J254" s="53">
        <v>0.5</v>
      </c>
      <c r="K254" s="53">
        <f t="shared" si="183"/>
        <v>5.0000000000000001E-4</v>
      </c>
      <c r="L254" s="53">
        <f t="shared" si="184"/>
        <v>5.0000000000000001E-4</v>
      </c>
      <c r="M254" s="53">
        <f t="shared" si="185"/>
        <v>5.0000000000000001E-4</v>
      </c>
      <c r="N254" s="53">
        <v>0.3</v>
      </c>
      <c r="O254" s="53">
        <f t="shared" si="186"/>
        <v>2.9999999999999997E-4</v>
      </c>
      <c r="P254" s="53">
        <f t="shared" si="187"/>
        <v>2.9999999999999997E-4</v>
      </c>
      <c r="Q254" s="53">
        <f t="shared" si="188"/>
        <v>2.9999999999999997E-4</v>
      </c>
      <c r="R254" s="53">
        <v>6.5</v>
      </c>
      <c r="S254" s="53">
        <f t="shared" si="189"/>
        <v>6.5000000000000006E-3</v>
      </c>
      <c r="T254" s="53">
        <f t="shared" si="190"/>
        <v>6.5000000000000006E-3</v>
      </c>
      <c r="U254" s="53">
        <f t="shared" si="191"/>
        <v>6.5000000000000006E-3</v>
      </c>
      <c r="V254" s="53">
        <v>22</v>
      </c>
      <c r="W254" s="53">
        <f t="shared" si="192"/>
        <v>2.2000000000000002E-2</v>
      </c>
      <c r="X254" s="53">
        <f t="shared" si="193"/>
        <v>2.2000000000000002E-2</v>
      </c>
      <c r="Y254" s="110">
        <f t="shared" si="194"/>
        <v>2.2000000000000002E-2</v>
      </c>
    </row>
    <row r="255" spans="2:25" ht="15.75" x14ac:dyDescent="0.25">
      <c r="B255" s="62"/>
      <c r="C255" s="61"/>
      <c r="D255" s="61"/>
      <c r="E255" s="61"/>
      <c r="F255" s="8" t="s">
        <v>72</v>
      </c>
      <c r="G255" s="52">
        <v>45</v>
      </c>
      <c r="H255" s="52">
        <v>45</v>
      </c>
      <c r="I255" s="52">
        <v>45</v>
      </c>
      <c r="J255" s="53">
        <v>0.4</v>
      </c>
      <c r="K255" s="53">
        <f t="shared" si="183"/>
        <v>0.18</v>
      </c>
      <c r="L255" s="53">
        <f t="shared" si="184"/>
        <v>0.18</v>
      </c>
      <c r="M255" s="53">
        <f t="shared" si="185"/>
        <v>0.18</v>
      </c>
      <c r="N255" s="53">
        <v>0</v>
      </c>
      <c r="O255" s="53">
        <f t="shared" si="186"/>
        <v>0</v>
      </c>
      <c r="P255" s="53">
        <f t="shared" si="187"/>
        <v>0</v>
      </c>
      <c r="Q255" s="53">
        <f t="shared" si="188"/>
        <v>0</v>
      </c>
      <c r="R255" s="53">
        <v>11.3</v>
      </c>
      <c r="S255" s="53">
        <f t="shared" si="189"/>
        <v>5.0850000000000009</v>
      </c>
      <c r="T255" s="53">
        <f t="shared" si="190"/>
        <v>5.0850000000000009</v>
      </c>
      <c r="U255" s="53">
        <f t="shared" si="191"/>
        <v>5.0850000000000009</v>
      </c>
      <c r="V255" s="53">
        <v>46</v>
      </c>
      <c r="W255" s="53">
        <f t="shared" si="192"/>
        <v>20.7</v>
      </c>
      <c r="X255" s="53">
        <f t="shared" si="193"/>
        <v>20.7</v>
      </c>
      <c r="Y255" s="110">
        <f t="shared" si="194"/>
        <v>20.7</v>
      </c>
    </row>
    <row r="256" spans="2:25" ht="15.75" x14ac:dyDescent="0.25">
      <c r="B256" s="62" t="s">
        <v>118</v>
      </c>
      <c r="C256" s="61">
        <v>60</v>
      </c>
      <c r="D256" s="61">
        <v>80</v>
      </c>
      <c r="E256" s="61">
        <v>80</v>
      </c>
      <c r="F256" s="51" t="s">
        <v>119</v>
      </c>
      <c r="G256" s="52">
        <v>33</v>
      </c>
      <c r="H256" s="52">
        <v>40</v>
      </c>
      <c r="I256" s="52">
        <v>40</v>
      </c>
      <c r="J256" s="53">
        <v>10.3</v>
      </c>
      <c r="K256" s="53">
        <f t="shared" si="183"/>
        <v>3.3990000000000005</v>
      </c>
      <c r="L256" s="53">
        <f t="shared" si="184"/>
        <v>4.12</v>
      </c>
      <c r="M256" s="53">
        <f t="shared" si="185"/>
        <v>4.12</v>
      </c>
      <c r="N256" s="53">
        <v>0.9</v>
      </c>
      <c r="O256" s="53">
        <f t="shared" si="186"/>
        <v>0.29699999999999999</v>
      </c>
      <c r="P256" s="53">
        <f t="shared" si="187"/>
        <v>0.36</v>
      </c>
      <c r="Q256" s="53">
        <f t="shared" si="188"/>
        <v>0.36</v>
      </c>
      <c r="R256" s="53">
        <v>74.2</v>
      </c>
      <c r="S256" s="53">
        <f t="shared" si="189"/>
        <v>24.486000000000001</v>
      </c>
      <c r="T256" s="53">
        <f t="shared" si="190"/>
        <v>29.68</v>
      </c>
      <c r="U256" s="53">
        <f t="shared" si="191"/>
        <v>29.68</v>
      </c>
      <c r="V256" s="53">
        <v>327</v>
      </c>
      <c r="W256" s="53">
        <f t="shared" si="192"/>
        <v>107.91</v>
      </c>
      <c r="X256" s="53">
        <f t="shared" si="193"/>
        <v>130.80000000000001</v>
      </c>
      <c r="Y256" s="110">
        <f t="shared" si="194"/>
        <v>130.80000000000001</v>
      </c>
    </row>
    <row r="257" spans="2:25" ht="15.75" x14ac:dyDescent="0.25">
      <c r="B257" s="62"/>
      <c r="C257" s="61"/>
      <c r="D257" s="61"/>
      <c r="E257" s="61"/>
      <c r="F257" s="51" t="s">
        <v>35</v>
      </c>
      <c r="G257" s="52">
        <v>3</v>
      </c>
      <c r="H257" s="52">
        <v>4</v>
      </c>
      <c r="I257" s="52">
        <v>4</v>
      </c>
      <c r="J257" s="53">
        <v>0</v>
      </c>
      <c r="K257" s="53">
        <f t="shared" si="183"/>
        <v>0</v>
      </c>
      <c r="L257" s="53">
        <f t="shared" si="184"/>
        <v>0</v>
      </c>
      <c r="M257" s="53">
        <f t="shared" si="185"/>
        <v>0</v>
      </c>
      <c r="N257" s="53">
        <v>0</v>
      </c>
      <c r="O257" s="53">
        <f t="shared" si="186"/>
        <v>0</v>
      </c>
      <c r="P257" s="53">
        <f t="shared" si="187"/>
        <v>0</v>
      </c>
      <c r="Q257" s="53">
        <f t="shared" si="188"/>
        <v>0</v>
      </c>
      <c r="R257" s="53">
        <v>99.8</v>
      </c>
      <c r="S257" s="53">
        <f t="shared" si="189"/>
        <v>2.9939999999999998</v>
      </c>
      <c r="T257" s="53">
        <f t="shared" si="190"/>
        <v>3.992</v>
      </c>
      <c r="U257" s="53">
        <f t="shared" si="191"/>
        <v>3.992</v>
      </c>
      <c r="V257" s="53">
        <v>374</v>
      </c>
      <c r="W257" s="53">
        <f t="shared" si="192"/>
        <v>11.22</v>
      </c>
      <c r="X257" s="53">
        <f t="shared" si="193"/>
        <v>14.96</v>
      </c>
      <c r="Y257" s="110">
        <f t="shared" si="194"/>
        <v>14.96</v>
      </c>
    </row>
    <row r="258" spans="2:25" ht="15.75" x14ac:dyDescent="0.25">
      <c r="B258" s="62"/>
      <c r="C258" s="61"/>
      <c r="D258" s="61"/>
      <c r="E258" s="61"/>
      <c r="F258" s="51" t="s">
        <v>120</v>
      </c>
      <c r="G258" s="52">
        <v>2</v>
      </c>
      <c r="H258" s="52">
        <v>3</v>
      </c>
      <c r="I258" s="52">
        <v>3</v>
      </c>
      <c r="J258" s="53">
        <v>1.3</v>
      </c>
      <c r="K258" s="53">
        <f t="shared" si="183"/>
        <v>2.6000000000000002E-2</v>
      </c>
      <c r="L258" s="53">
        <f t="shared" si="184"/>
        <v>3.9000000000000007E-2</v>
      </c>
      <c r="M258" s="53">
        <f t="shared" si="185"/>
        <v>3.9000000000000007E-2</v>
      </c>
      <c r="N258" s="53">
        <v>72.5</v>
      </c>
      <c r="O258" s="53">
        <f t="shared" si="186"/>
        <v>1.45</v>
      </c>
      <c r="P258" s="53">
        <f t="shared" si="187"/>
        <v>2.1749999999999998</v>
      </c>
      <c r="Q258" s="53">
        <f t="shared" si="188"/>
        <v>2.1749999999999998</v>
      </c>
      <c r="R258" s="53">
        <v>0.9</v>
      </c>
      <c r="S258" s="53">
        <f t="shared" si="189"/>
        <v>1.8000000000000002E-2</v>
      </c>
      <c r="T258" s="53">
        <f t="shared" si="190"/>
        <v>2.7000000000000003E-2</v>
      </c>
      <c r="U258" s="53">
        <f t="shared" si="191"/>
        <v>2.7000000000000003E-2</v>
      </c>
      <c r="V258" s="53">
        <v>661</v>
      </c>
      <c r="W258" s="53">
        <f t="shared" si="192"/>
        <v>13.22</v>
      </c>
      <c r="X258" s="53">
        <f t="shared" si="193"/>
        <v>19.829999999999998</v>
      </c>
      <c r="Y258" s="110">
        <f t="shared" si="194"/>
        <v>19.829999999999998</v>
      </c>
    </row>
    <row r="259" spans="2:25" ht="15.75" x14ac:dyDescent="0.25">
      <c r="B259" s="62"/>
      <c r="C259" s="61"/>
      <c r="D259" s="61"/>
      <c r="E259" s="61"/>
      <c r="F259" s="51" t="s">
        <v>102</v>
      </c>
      <c r="G259" s="52">
        <v>2</v>
      </c>
      <c r="H259" s="52">
        <v>3</v>
      </c>
      <c r="I259" s="52">
        <v>3</v>
      </c>
      <c r="J259" s="53">
        <v>12.7</v>
      </c>
      <c r="K259" s="53">
        <f t="shared" si="183"/>
        <v>0.254</v>
      </c>
      <c r="L259" s="53">
        <f t="shared" si="184"/>
        <v>0.38099999999999995</v>
      </c>
      <c r="M259" s="53">
        <f t="shared" si="185"/>
        <v>0.38099999999999995</v>
      </c>
      <c r="N259" s="53">
        <v>11.5</v>
      </c>
      <c r="O259" s="53">
        <f t="shared" si="186"/>
        <v>0.23</v>
      </c>
      <c r="P259" s="53">
        <f t="shared" si="187"/>
        <v>0.34499999999999997</v>
      </c>
      <c r="Q259" s="53">
        <f t="shared" si="188"/>
        <v>0.34499999999999997</v>
      </c>
      <c r="R259" s="53">
        <v>0.7</v>
      </c>
      <c r="S259" s="53">
        <f t="shared" si="189"/>
        <v>1.3999999999999999E-2</v>
      </c>
      <c r="T259" s="53">
        <f t="shared" si="190"/>
        <v>2.0999999999999998E-2</v>
      </c>
      <c r="U259" s="53">
        <f t="shared" si="191"/>
        <v>2.0999999999999998E-2</v>
      </c>
      <c r="V259" s="53">
        <v>157</v>
      </c>
      <c r="W259" s="53">
        <f t="shared" si="192"/>
        <v>3.14</v>
      </c>
      <c r="X259" s="53">
        <f t="shared" si="193"/>
        <v>4.71</v>
      </c>
      <c r="Y259" s="110">
        <f t="shared" si="194"/>
        <v>4.71</v>
      </c>
    </row>
    <row r="260" spans="2:25" ht="15.75" x14ac:dyDescent="0.25">
      <c r="B260" s="62"/>
      <c r="C260" s="61"/>
      <c r="D260" s="61"/>
      <c r="E260" s="61"/>
      <c r="F260" s="51" t="s">
        <v>27</v>
      </c>
      <c r="G260" s="52">
        <v>1</v>
      </c>
      <c r="H260" s="52">
        <v>1</v>
      </c>
      <c r="I260" s="52">
        <v>1</v>
      </c>
      <c r="J260" s="53">
        <v>0</v>
      </c>
      <c r="K260" s="53">
        <f t="shared" si="183"/>
        <v>0</v>
      </c>
      <c r="L260" s="53">
        <f t="shared" si="184"/>
        <v>0</v>
      </c>
      <c r="M260" s="53">
        <f t="shared" si="185"/>
        <v>0</v>
      </c>
      <c r="N260" s="53">
        <v>0</v>
      </c>
      <c r="O260" s="53">
        <f t="shared" si="186"/>
        <v>0</v>
      </c>
      <c r="P260" s="53">
        <f t="shared" si="187"/>
        <v>0</v>
      </c>
      <c r="Q260" s="53">
        <f t="shared" si="188"/>
        <v>0</v>
      </c>
      <c r="R260" s="53">
        <v>0</v>
      </c>
      <c r="S260" s="53">
        <f t="shared" si="189"/>
        <v>0</v>
      </c>
      <c r="T260" s="53">
        <f t="shared" si="190"/>
        <v>0</v>
      </c>
      <c r="U260" s="53">
        <f t="shared" si="191"/>
        <v>0</v>
      </c>
      <c r="V260" s="53">
        <v>0</v>
      </c>
      <c r="W260" s="53">
        <f t="shared" si="192"/>
        <v>0</v>
      </c>
      <c r="X260" s="53">
        <f t="shared" si="193"/>
        <v>0</v>
      </c>
      <c r="Y260" s="110">
        <f t="shared" si="194"/>
        <v>0</v>
      </c>
    </row>
    <row r="261" spans="2:25" ht="15.75" x14ac:dyDescent="0.25">
      <c r="B261" s="62"/>
      <c r="C261" s="61"/>
      <c r="D261" s="61"/>
      <c r="E261" s="61"/>
      <c r="F261" s="51" t="s">
        <v>121</v>
      </c>
      <c r="G261" s="52">
        <v>1</v>
      </c>
      <c r="H261" s="52">
        <v>1</v>
      </c>
      <c r="I261" s="52">
        <v>1</v>
      </c>
      <c r="J261" s="53">
        <v>12.7</v>
      </c>
      <c r="K261" s="53">
        <f t="shared" si="183"/>
        <v>0.127</v>
      </c>
      <c r="L261" s="53">
        <f t="shared" si="184"/>
        <v>0.127</v>
      </c>
      <c r="M261" s="53">
        <f t="shared" si="185"/>
        <v>0.127</v>
      </c>
      <c r="N261" s="53">
        <v>2.7</v>
      </c>
      <c r="O261" s="53">
        <f t="shared" si="186"/>
        <v>2.7000000000000003E-2</v>
      </c>
      <c r="P261" s="53">
        <f t="shared" si="187"/>
        <v>2.7000000000000003E-2</v>
      </c>
      <c r="Q261" s="53">
        <f t="shared" si="188"/>
        <v>2.7000000000000003E-2</v>
      </c>
      <c r="R261" s="53">
        <v>8.5</v>
      </c>
      <c r="S261" s="53">
        <f t="shared" si="189"/>
        <v>8.5000000000000006E-2</v>
      </c>
      <c r="T261" s="53">
        <f t="shared" si="190"/>
        <v>8.5000000000000006E-2</v>
      </c>
      <c r="U261" s="53">
        <f t="shared" si="191"/>
        <v>8.5000000000000006E-2</v>
      </c>
      <c r="V261" s="53">
        <v>109</v>
      </c>
      <c r="W261" s="53">
        <f t="shared" si="192"/>
        <v>1.0900000000000001</v>
      </c>
      <c r="X261" s="53">
        <f t="shared" si="193"/>
        <v>1.0900000000000001</v>
      </c>
      <c r="Y261" s="110">
        <f t="shared" si="194"/>
        <v>1.0900000000000001</v>
      </c>
    </row>
    <row r="262" spans="2:25" ht="15.75" x14ac:dyDescent="0.25">
      <c r="B262" s="62"/>
      <c r="C262" s="61"/>
      <c r="D262" s="61"/>
      <c r="E262" s="61"/>
      <c r="F262" s="51" t="s">
        <v>122</v>
      </c>
      <c r="G262" s="20">
        <v>28</v>
      </c>
      <c r="H262" s="20">
        <v>37</v>
      </c>
      <c r="I262" s="20">
        <v>37</v>
      </c>
      <c r="J262" s="53">
        <v>18</v>
      </c>
      <c r="K262" s="53">
        <f t="shared" si="183"/>
        <v>5.04</v>
      </c>
      <c r="L262" s="53">
        <f t="shared" si="184"/>
        <v>6.66</v>
      </c>
      <c r="M262" s="53">
        <f t="shared" si="185"/>
        <v>6.66</v>
      </c>
      <c r="N262" s="53">
        <v>0.6</v>
      </c>
      <c r="O262" s="53">
        <f t="shared" si="186"/>
        <v>0.16800000000000001</v>
      </c>
      <c r="P262" s="53">
        <f t="shared" si="187"/>
        <v>0.222</v>
      </c>
      <c r="Q262" s="53">
        <f t="shared" si="188"/>
        <v>0.222</v>
      </c>
      <c r="R262" s="53">
        <v>1.5</v>
      </c>
      <c r="S262" s="53">
        <f t="shared" si="189"/>
        <v>0.42</v>
      </c>
      <c r="T262" s="53">
        <f t="shared" si="190"/>
        <v>0.55500000000000005</v>
      </c>
      <c r="U262" s="53">
        <f t="shared" si="191"/>
        <v>0.55500000000000005</v>
      </c>
      <c r="V262" s="53">
        <v>86</v>
      </c>
      <c r="W262" s="53">
        <f t="shared" si="192"/>
        <v>24.08</v>
      </c>
      <c r="X262" s="53">
        <f t="shared" si="193"/>
        <v>31.82</v>
      </c>
      <c r="Y262" s="110">
        <f t="shared" si="194"/>
        <v>31.82</v>
      </c>
    </row>
    <row r="263" spans="2:25" ht="15.75" x14ac:dyDescent="0.25">
      <c r="B263" s="62"/>
      <c r="C263" s="61"/>
      <c r="D263" s="61"/>
      <c r="E263" s="61"/>
      <c r="F263" s="51" t="s">
        <v>123</v>
      </c>
      <c r="G263" s="36">
        <v>0.3</v>
      </c>
      <c r="H263" s="36">
        <v>0.3</v>
      </c>
      <c r="I263" s="36">
        <v>0.3</v>
      </c>
      <c r="J263" s="53">
        <v>0.1</v>
      </c>
      <c r="K263" s="53">
        <f t="shared" si="183"/>
        <v>2.9999999999999997E-4</v>
      </c>
      <c r="L263" s="53">
        <f t="shared" si="184"/>
        <v>2.9999999999999997E-4</v>
      </c>
      <c r="M263" s="53">
        <f t="shared" si="185"/>
        <v>2.9999999999999997E-4</v>
      </c>
      <c r="N263" s="53">
        <v>0.1</v>
      </c>
      <c r="O263" s="53">
        <f t="shared" si="186"/>
        <v>2.9999999999999997E-4</v>
      </c>
      <c r="P263" s="53">
        <f t="shared" si="187"/>
        <v>2.9999999999999997E-4</v>
      </c>
      <c r="Q263" s="53">
        <f t="shared" si="188"/>
        <v>2.9999999999999997E-4</v>
      </c>
      <c r="R263" s="53">
        <v>87.6</v>
      </c>
      <c r="S263" s="53">
        <f t="shared" si="189"/>
        <v>0.26279999999999998</v>
      </c>
      <c r="T263" s="53">
        <f t="shared" si="190"/>
        <v>0.26279999999999998</v>
      </c>
      <c r="U263" s="53">
        <f t="shared" si="191"/>
        <v>0.26279999999999998</v>
      </c>
      <c r="V263" s="53">
        <v>351</v>
      </c>
      <c r="W263" s="53">
        <f t="shared" si="192"/>
        <v>1.0529999999999999</v>
      </c>
      <c r="X263" s="53">
        <f t="shared" si="193"/>
        <v>1.0529999999999999</v>
      </c>
      <c r="Y263" s="110">
        <f t="shared" si="194"/>
        <v>1.0529999999999999</v>
      </c>
    </row>
    <row r="264" spans="2:25" ht="15.75" x14ac:dyDescent="0.25">
      <c r="B264" s="62"/>
      <c r="C264" s="61"/>
      <c r="D264" s="61"/>
      <c r="E264" s="61"/>
      <c r="F264" s="51" t="s">
        <v>24</v>
      </c>
      <c r="G264" s="20">
        <v>1</v>
      </c>
      <c r="H264" s="20">
        <v>1</v>
      </c>
      <c r="I264" s="20">
        <v>1</v>
      </c>
      <c r="J264" s="53">
        <v>0</v>
      </c>
      <c r="K264" s="53">
        <f t="shared" si="183"/>
        <v>0</v>
      </c>
      <c r="L264" s="53">
        <f t="shared" si="184"/>
        <v>0</v>
      </c>
      <c r="M264" s="53">
        <f t="shared" si="185"/>
        <v>0</v>
      </c>
      <c r="N264" s="53">
        <v>99.9</v>
      </c>
      <c r="O264" s="53">
        <f t="shared" si="186"/>
        <v>0.99900000000000011</v>
      </c>
      <c r="P264" s="53">
        <f t="shared" si="187"/>
        <v>0.99900000000000011</v>
      </c>
      <c r="Q264" s="53">
        <f t="shared" si="188"/>
        <v>0.99900000000000011</v>
      </c>
      <c r="R264" s="53">
        <v>0</v>
      </c>
      <c r="S264" s="53">
        <f t="shared" si="189"/>
        <v>0</v>
      </c>
      <c r="T264" s="53">
        <f t="shared" si="190"/>
        <v>0</v>
      </c>
      <c r="U264" s="53">
        <f t="shared" si="191"/>
        <v>0</v>
      </c>
      <c r="V264" s="53">
        <v>899</v>
      </c>
      <c r="W264" s="53">
        <f t="shared" si="192"/>
        <v>8.99</v>
      </c>
      <c r="X264" s="53">
        <f t="shared" si="193"/>
        <v>8.99</v>
      </c>
      <c r="Y264" s="110">
        <f t="shared" si="194"/>
        <v>8.99</v>
      </c>
    </row>
    <row r="265" spans="2:25" ht="31.5" x14ac:dyDescent="0.25">
      <c r="B265" s="107" t="s">
        <v>37</v>
      </c>
      <c r="C265" s="52">
        <v>20</v>
      </c>
      <c r="D265" s="52">
        <v>35</v>
      </c>
      <c r="E265" s="52">
        <v>40</v>
      </c>
      <c r="F265" s="39" t="s">
        <v>37</v>
      </c>
      <c r="G265" s="20">
        <v>20</v>
      </c>
      <c r="H265" s="20">
        <v>35</v>
      </c>
      <c r="I265" s="20">
        <v>40</v>
      </c>
      <c r="J265" s="53">
        <v>6.5</v>
      </c>
      <c r="K265" s="53">
        <f>G265*J265/100</f>
        <v>1.3</v>
      </c>
      <c r="L265" s="53">
        <f>H265*J265/100</f>
        <v>2.2749999999999999</v>
      </c>
      <c r="M265" s="53">
        <f>I265*J265/100</f>
        <v>2.6</v>
      </c>
      <c r="N265" s="53">
        <v>1</v>
      </c>
      <c r="O265" s="53">
        <f>G265*N265/100</f>
        <v>0.2</v>
      </c>
      <c r="P265" s="53">
        <f>H265*N265/100</f>
        <v>0.35</v>
      </c>
      <c r="Q265" s="53">
        <f>I265*N265/100</f>
        <v>0.4</v>
      </c>
      <c r="R265" s="53">
        <v>40.1</v>
      </c>
      <c r="S265" s="53">
        <f>G265*R265/100</f>
        <v>8.02</v>
      </c>
      <c r="T265" s="53">
        <f>H265*R265/100</f>
        <v>14.035</v>
      </c>
      <c r="U265" s="53">
        <f>I265*R265/100</f>
        <v>16.04</v>
      </c>
      <c r="V265" s="53">
        <v>190</v>
      </c>
      <c r="W265" s="53">
        <f>G265*V265/100</f>
        <v>38</v>
      </c>
      <c r="X265" s="53">
        <f>H265*V265/100</f>
        <v>66.5</v>
      </c>
      <c r="Y265" s="110">
        <f>I265*V265/100</f>
        <v>76</v>
      </c>
    </row>
    <row r="266" spans="2:25" ht="15.75" x14ac:dyDescent="0.25">
      <c r="B266" s="29"/>
      <c r="C266" s="8"/>
      <c r="D266" s="8"/>
      <c r="E266" s="8"/>
      <c r="F266" s="8"/>
      <c r="G266" s="8"/>
      <c r="H266" s="8"/>
      <c r="I266" s="8"/>
      <c r="J266" s="95"/>
      <c r="K266" s="33">
        <f>SUM(K241:K265)</f>
        <v>34.003800000000005</v>
      </c>
      <c r="L266" s="33">
        <f>SUM(L241:L265)</f>
        <v>38.136800000000008</v>
      </c>
      <c r="M266" s="33">
        <f>SUM(M241:M265)</f>
        <v>45.55380000000001</v>
      </c>
      <c r="N266" s="33"/>
      <c r="O266" s="33">
        <f>SUM(O241:O265)</f>
        <v>35.523600000000002</v>
      </c>
      <c r="P266" s="33">
        <f>SUM(P241:P265)</f>
        <v>40.969600000000007</v>
      </c>
      <c r="Q266" s="33">
        <f>SUM(Q241:Q265)</f>
        <v>48.676600000000008</v>
      </c>
      <c r="R266" s="33"/>
      <c r="S266" s="33">
        <f>SUM(S241:S265)</f>
        <v>102.51629999999999</v>
      </c>
      <c r="T266" s="33">
        <f>SUM(T241:T265)</f>
        <v>117.2543</v>
      </c>
      <c r="U266" s="33">
        <f>SUM(U241:U265)</f>
        <v>123.85929999999999</v>
      </c>
      <c r="V266" s="33"/>
      <c r="W266" s="33">
        <f>SUM(W241:W265)</f>
        <v>844.16500000000008</v>
      </c>
      <c r="X266" s="33">
        <f>SUM(X241:X265)</f>
        <v>966.19500000000039</v>
      </c>
      <c r="Y266" s="109">
        <f>SUM(Y241:Y265)</f>
        <v>1090.4950000000001</v>
      </c>
    </row>
    <row r="267" spans="2:25" ht="15.75" x14ac:dyDescent="0.25">
      <c r="B267" s="165" t="s">
        <v>129</v>
      </c>
      <c r="C267" s="164"/>
      <c r="D267" s="164"/>
      <c r="E267" s="164"/>
      <c r="F267" s="164"/>
      <c r="G267" s="164"/>
      <c r="H267" s="164"/>
      <c r="I267" s="164"/>
      <c r="J267" s="164"/>
      <c r="K267" s="164"/>
      <c r="L267" s="164"/>
      <c r="M267" s="164"/>
      <c r="N267" s="164"/>
      <c r="O267" s="164"/>
      <c r="P267" s="164"/>
      <c r="Q267" s="164"/>
      <c r="R267" s="164"/>
      <c r="S267" s="164"/>
      <c r="T267" s="164"/>
      <c r="U267" s="164"/>
      <c r="V267" s="164"/>
      <c r="W267" s="164"/>
      <c r="X267" s="164"/>
      <c r="Y267" s="166"/>
    </row>
    <row r="268" spans="2:25" ht="31.5" x14ac:dyDescent="0.25">
      <c r="B268" s="62" t="s">
        <v>110</v>
      </c>
      <c r="C268" s="61" t="s">
        <v>111</v>
      </c>
      <c r="D268" s="61" t="s">
        <v>112</v>
      </c>
      <c r="E268" s="61" t="s">
        <v>113</v>
      </c>
      <c r="F268" s="5" t="s">
        <v>101</v>
      </c>
      <c r="G268" s="20">
        <v>37</v>
      </c>
      <c r="H268" s="20">
        <v>56</v>
      </c>
      <c r="I268" s="20">
        <v>74</v>
      </c>
      <c r="J268" s="53">
        <v>67.7</v>
      </c>
      <c r="K268" s="53">
        <f t="shared" ref="K268:K287" si="195">G268*J268/100</f>
        <v>25.048999999999999</v>
      </c>
      <c r="L268" s="53">
        <f t="shared" ref="L268:L287" si="196">H268*J268/100</f>
        <v>37.912000000000006</v>
      </c>
      <c r="M268" s="53">
        <f t="shared" ref="M268:M287" si="197">I268*J268/100</f>
        <v>50.097999999999999</v>
      </c>
      <c r="N268" s="53">
        <v>18.899999999999999</v>
      </c>
      <c r="O268" s="53">
        <f t="shared" ref="O268:O287" si="198">G268*N268/100</f>
        <v>6.9929999999999994</v>
      </c>
      <c r="P268" s="53">
        <f t="shared" ref="P268:P287" si="199">H268*N268/100</f>
        <v>10.583999999999998</v>
      </c>
      <c r="Q268" s="53">
        <f t="shared" ref="Q268:Q287" si="200">I268*N268/100</f>
        <v>13.985999999999999</v>
      </c>
      <c r="R268" s="53">
        <v>12.4</v>
      </c>
      <c r="S268" s="53">
        <f t="shared" ref="S268:S287" si="201">G268*R268/100</f>
        <v>4.5880000000000001</v>
      </c>
      <c r="T268" s="53">
        <f t="shared" ref="T268:T287" si="202">H268*R268/100</f>
        <v>6.944</v>
      </c>
      <c r="U268" s="53">
        <f t="shared" ref="U268:U287" si="203">I268*R268/100</f>
        <v>9.1760000000000002</v>
      </c>
      <c r="V268" s="53">
        <v>187</v>
      </c>
      <c r="W268" s="53">
        <f t="shared" ref="W268:W287" si="204">G268*V268/100</f>
        <v>69.19</v>
      </c>
      <c r="X268" s="53">
        <f>(H268*V268)/100</f>
        <v>104.72</v>
      </c>
      <c r="Y268" s="110">
        <f>(I268*V268)/100</f>
        <v>138.38</v>
      </c>
    </row>
    <row r="269" spans="2:25" ht="31.5" x14ac:dyDescent="0.25">
      <c r="B269" s="62"/>
      <c r="C269" s="61"/>
      <c r="D269" s="61"/>
      <c r="E269" s="61"/>
      <c r="F269" s="31" t="s">
        <v>114</v>
      </c>
      <c r="G269" s="20">
        <v>9</v>
      </c>
      <c r="H269" s="20">
        <v>14</v>
      </c>
      <c r="I269" s="20">
        <v>10</v>
      </c>
      <c r="J269" s="53">
        <v>11.1</v>
      </c>
      <c r="K269" s="53">
        <f t="shared" si="195"/>
        <v>0.99899999999999989</v>
      </c>
      <c r="L269" s="53">
        <f t="shared" si="196"/>
        <v>1.554</v>
      </c>
      <c r="M269" s="53">
        <f t="shared" si="197"/>
        <v>1.1100000000000001</v>
      </c>
      <c r="N269" s="53">
        <v>1.5</v>
      </c>
      <c r="O269" s="53">
        <f t="shared" si="198"/>
        <v>0.13500000000000001</v>
      </c>
      <c r="P269" s="53">
        <f t="shared" si="199"/>
        <v>0.21</v>
      </c>
      <c r="Q269" s="53">
        <f t="shared" si="200"/>
        <v>0.15</v>
      </c>
      <c r="R269" s="53">
        <v>67.8</v>
      </c>
      <c r="S269" s="53">
        <f t="shared" si="201"/>
        <v>6.1019999999999994</v>
      </c>
      <c r="T269" s="53">
        <f t="shared" si="202"/>
        <v>9.4919999999999991</v>
      </c>
      <c r="U269" s="53">
        <f t="shared" si="203"/>
        <v>6.78</v>
      </c>
      <c r="V269" s="53">
        <v>329</v>
      </c>
      <c r="W269" s="53">
        <f t="shared" si="204"/>
        <v>29.61</v>
      </c>
      <c r="X269" s="53">
        <f t="shared" ref="X269:X287" si="205">H269*V269/100</f>
        <v>46.06</v>
      </c>
      <c r="Y269" s="110">
        <f t="shared" ref="Y269:Y287" si="206">I269*V269/100</f>
        <v>32.9</v>
      </c>
    </row>
    <row r="270" spans="2:25" ht="15.75" x14ac:dyDescent="0.25">
      <c r="B270" s="62"/>
      <c r="C270" s="61"/>
      <c r="D270" s="61"/>
      <c r="E270" s="61"/>
      <c r="F270" s="8" t="s">
        <v>36</v>
      </c>
      <c r="G270" s="20">
        <v>12</v>
      </c>
      <c r="H270" s="20">
        <v>17</v>
      </c>
      <c r="I270" s="20">
        <v>24</v>
      </c>
      <c r="J270" s="53">
        <v>7</v>
      </c>
      <c r="K270" s="53">
        <f t="shared" si="195"/>
        <v>0.84</v>
      </c>
      <c r="L270" s="53">
        <f t="shared" si="196"/>
        <v>1.19</v>
      </c>
      <c r="M270" s="53">
        <f t="shared" si="197"/>
        <v>1.68</v>
      </c>
      <c r="N270" s="53">
        <v>7.9</v>
      </c>
      <c r="O270" s="53">
        <f t="shared" si="198"/>
        <v>0.94800000000000006</v>
      </c>
      <c r="P270" s="53">
        <f t="shared" si="199"/>
        <v>1.3430000000000002</v>
      </c>
      <c r="Q270" s="53">
        <f t="shared" si="200"/>
        <v>1.8960000000000001</v>
      </c>
      <c r="R270" s="53">
        <v>9.5</v>
      </c>
      <c r="S270" s="53">
        <f t="shared" si="201"/>
        <v>1.1399999999999999</v>
      </c>
      <c r="T270" s="53">
        <f t="shared" si="202"/>
        <v>1.615</v>
      </c>
      <c r="U270" s="53">
        <f t="shared" si="203"/>
        <v>2.2799999999999998</v>
      </c>
      <c r="V270" s="53">
        <v>135</v>
      </c>
      <c r="W270" s="53">
        <f t="shared" si="204"/>
        <v>16.2</v>
      </c>
      <c r="X270" s="53">
        <f t="shared" si="205"/>
        <v>22.95</v>
      </c>
      <c r="Y270" s="110">
        <f t="shared" si="206"/>
        <v>32.4</v>
      </c>
    </row>
    <row r="271" spans="2:25" ht="15.75" x14ac:dyDescent="0.25">
      <c r="B271" s="62"/>
      <c r="C271" s="61"/>
      <c r="D271" s="61"/>
      <c r="E271" s="61"/>
      <c r="F271" s="8" t="s">
        <v>115</v>
      </c>
      <c r="G271" s="20">
        <v>5</v>
      </c>
      <c r="H271" s="20">
        <v>8</v>
      </c>
      <c r="I271" s="20">
        <v>10</v>
      </c>
      <c r="J271" s="53">
        <v>12.2</v>
      </c>
      <c r="K271" s="53">
        <f t="shared" si="195"/>
        <v>0.61</v>
      </c>
      <c r="L271" s="53">
        <f t="shared" si="196"/>
        <v>0.97599999999999998</v>
      </c>
      <c r="M271" s="53">
        <f t="shared" si="197"/>
        <v>1.22</v>
      </c>
      <c r="N271" s="53">
        <v>1.5</v>
      </c>
      <c r="O271" s="53">
        <f t="shared" si="198"/>
        <v>7.4999999999999997E-2</v>
      </c>
      <c r="P271" s="53">
        <f t="shared" si="199"/>
        <v>0.12</v>
      </c>
      <c r="Q271" s="53">
        <f t="shared" si="200"/>
        <v>0.15</v>
      </c>
      <c r="R271" s="53">
        <v>76.5</v>
      </c>
      <c r="S271" s="53">
        <f t="shared" si="201"/>
        <v>3.8250000000000002</v>
      </c>
      <c r="T271" s="53">
        <f t="shared" si="202"/>
        <v>6.12</v>
      </c>
      <c r="U271" s="53">
        <f t="shared" si="203"/>
        <v>7.65</v>
      </c>
      <c r="V271" s="53">
        <v>368</v>
      </c>
      <c r="W271" s="53">
        <f t="shared" si="204"/>
        <v>18.399999999999999</v>
      </c>
      <c r="X271" s="53">
        <f t="shared" si="205"/>
        <v>29.44</v>
      </c>
      <c r="Y271" s="110">
        <f t="shared" si="206"/>
        <v>36.799999999999997</v>
      </c>
    </row>
    <row r="272" spans="2:25" ht="15.75" x14ac:dyDescent="0.25">
      <c r="B272" s="62"/>
      <c r="C272" s="61"/>
      <c r="D272" s="61"/>
      <c r="E272" s="61"/>
      <c r="F272" s="8" t="s">
        <v>93</v>
      </c>
      <c r="G272" s="52">
        <v>3</v>
      </c>
      <c r="H272" s="52">
        <v>5</v>
      </c>
      <c r="I272" s="52">
        <v>6</v>
      </c>
      <c r="J272" s="53">
        <v>0</v>
      </c>
      <c r="K272" s="53">
        <f t="shared" si="195"/>
        <v>0</v>
      </c>
      <c r="L272" s="53">
        <f t="shared" si="196"/>
        <v>0</v>
      </c>
      <c r="M272" s="53">
        <f t="shared" si="197"/>
        <v>0</v>
      </c>
      <c r="N272" s="53">
        <v>99.9</v>
      </c>
      <c r="O272" s="53">
        <f t="shared" si="198"/>
        <v>2.9970000000000003</v>
      </c>
      <c r="P272" s="53">
        <f t="shared" si="199"/>
        <v>4.9950000000000001</v>
      </c>
      <c r="Q272" s="53">
        <f t="shared" si="200"/>
        <v>5.9940000000000007</v>
      </c>
      <c r="R272" s="53">
        <v>0</v>
      </c>
      <c r="S272" s="53">
        <f t="shared" si="201"/>
        <v>0</v>
      </c>
      <c r="T272" s="53">
        <f t="shared" si="202"/>
        <v>0</v>
      </c>
      <c r="U272" s="53">
        <f t="shared" si="203"/>
        <v>0</v>
      </c>
      <c r="V272" s="53">
        <v>899</v>
      </c>
      <c r="W272" s="53">
        <f t="shared" si="204"/>
        <v>26.97</v>
      </c>
      <c r="X272" s="53">
        <f t="shared" si="205"/>
        <v>44.95</v>
      </c>
      <c r="Y272" s="110">
        <f t="shared" si="206"/>
        <v>53.94</v>
      </c>
    </row>
    <row r="273" spans="2:25" ht="15.75" x14ac:dyDescent="0.25">
      <c r="B273" s="62"/>
      <c r="C273" s="61"/>
      <c r="D273" s="61"/>
      <c r="E273" s="61"/>
      <c r="F273" s="8" t="s">
        <v>23</v>
      </c>
      <c r="G273" s="20">
        <v>18</v>
      </c>
      <c r="H273" s="20">
        <v>27</v>
      </c>
      <c r="I273" s="20">
        <v>36</v>
      </c>
      <c r="J273" s="53">
        <v>1.7</v>
      </c>
      <c r="K273" s="53">
        <f t="shared" si="195"/>
        <v>0.30599999999999999</v>
      </c>
      <c r="L273" s="53">
        <f t="shared" si="196"/>
        <v>0.45899999999999996</v>
      </c>
      <c r="M273" s="53">
        <f t="shared" si="197"/>
        <v>0.61199999999999999</v>
      </c>
      <c r="N273" s="53">
        <v>0</v>
      </c>
      <c r="O273" s="53">
        <f t="shared" si="198"/>
        <v>0</v>
      </c>
      <c r="P273" s="53">
        <f t="shared" si="199"/>
        <v>0</v>
      </c>
      <c r="Q273" s="53">
        <f t="shared" si="200"/>
        <v>0</v>
      </c>
      <c r="R273" s="53">
        <v>9.5</v>
      </c>
      <c r="S273" s="53">
        <f t="shared" si="201"/>
        <v>1.71</v>
      </c>
      <c r="T273" s="53">
        <f t="shared" si="202"/>
        <v>2.5649999999999999</v>
      </c>
      <c r="U273" s="53">
        <f t="shared" si="203"/>
        <v>3.42</v>
      </c>
      <c r="V273" s="53">
        <v>43</v>
      </c>
      <c r="W273" s="53">
        <f t="shared" si="204"/>
        <v>7.74</v>
      </c>
      <c r="X273" s="53">
        <f t="shared" si="205"/>
        <v>11.61</v>
      </c>
      <c r="Y273" s="110">
        <f t="shared" si="206"/>
        <v>15.48</v>
      </c>
    </row>
    <row r="274" spans="2:25" ht="15.75" x14ac:dyDescent="0.25">
      <c r="B274" s="62"/>
      <c r="C274" s="61"/>
      <c r="D274" s="61"/>
      <c r="E274" s="61"/>
      <c r="F274" s="8" t="s">
        <v>27</v>
      </c>
      <c r="G274" s="52">
        <v>1</v>
      </c>
      <c r="H274" s="52">
        <v>1</v>
      </c>
      <c r="I274" s="52">
        <v>1</v>
      </c>
      <c r="J274" s="53">
        <v>0</v>
      </c>
      <c r="K274" s="53">
        <f t="shared" si="195"/>
        <v>0</v>
      </c>
      <c r="L274" s="53">
        <f t="shared" si="196"/>
        <v>0</v>
      </c>
      <c r="M274" s="53">
        <f t="shared" si="197"/>
        <v>0</v>
      </c>
      <c r="N274" s="53">
        <v>0</v>
      </c>
      <c r="O274" s="53">
        <f t="shared" si="198"/>
        <v>0</v>
      </c>
      <c r="P274" s="53">
        <f t="shared" si="199"/>
        <v>0</v>
      </c>
      <c r="Q274" s="53">
        <f t="shared" si="200"/>
        <v>0</v>
      </c>
      <c r="R274" s="53">
        <v>0</v>
      </c>
      <c r="S274" s="53">
        <f t="shared" si="201"/>
        <v>0</v>
      </c>
      <c r="T274" s="53">
        <f t="shared" si="202"/>
        <v>0</v>
      </c>
      <c r="U274" s="53">
        <f t="shared" si="203"/>
        <v>0</v>
      </c>
      <c r="V274" s="53">
        <v>0</v>
      </c>
      <c r="W274" s="53">
        <f t="shared" si="204"/>
        <v>0</v>
      </c>
      <c r="X274" s="53">
        <f t="shared" si="205"/>
        <v>0</v>
      </c>
      <c r="Y274" s="110">
        <f t="shared" si="206"/>
        <v>0</v>
      </c>
    </row>
    <row r="275" spans="2:25" ht="15.75" x14ac:dyDescent="0.25">
      <c r="B275" s="62" t="s">
        <v>79</v>
      </c>
      <c r="C275" s="61">
        <v>20</v>
      </c>
      <c r="D275" s="61">
        <v>20</v>
      </c>
      <c r="E275" s="61">
        <v>20</v>
      </c>
      <c r="F275" s="8" t="s">
        <v>92</v>
      </c>
      <c r="G275" s="35">
        <v>20</v>
      </c>
      <c r="H275" s="35">
        <v>20</v>
      </c>
      <c r="I275" s="35">
        <v>20</v>
      </c>
      <c r="J275" s="53">
        <v>2</v>
      </c>
      <c r="K275" s="53">
        <f t="shared" si="195"/>
        <v>0.4</v>
      </c>
      <c r="L275" s="53">
        <f t="shared" si="196"/>
        <v>0.4</v>
      </c>
      <c r="M275" s="53">
        <f t="shared" si="197"/>
        <v>0.4</v>
      </c>
      <c r="N275" s="53">
        <v>0.1</v>
      </c>
      <c r="O275" s="53">
        <f t="shared" si="198"/>
        <v>0.02</v>
      </c>
      <c r="P275" s="53">
        <f t="shared" si="199"/>
        <v>0.02</v>
      </c>
      <c r="Q275" s="53">
        <f t="shared" si="200"/>
        <v>0.02</v>
      </c>
      <c r="R275" s="53">
        <v>1.2</v>
      </c>
      <c r="S275" s="53">
        <f t="shared" si="201"/>
        <v>0.24</v>
      </c>
      <c r="T275" s="53">
        <f t="shared" si="202"/>
        <v>0.24</v>
      </c>
      <c r="U275" s="53">
        <f t="shared" si="203"/>
        <v>0.24</v>
      </c>
      <c r="V275" s="53">
        <v>13</v>
      </c>
      <c r="W275" s="53">
        <f t="shared" si="204"/>
        <v>2.6</v>
      </c>
      <c r="X275" s="53">
        <f t="shared" si="205"/>
        <v>2.6</v>
      </c>
      <c r="Y275" s="110">
        <f t="shared" si="206"/>
        <v>2.6</v>
      </c>
    </row>
    <row r="276" spans="2:25" ht="15.75" x14ac:dyDescent="0.25">
      <c r="B276" s="62"/>
      <c r="C276" s="61"/>
      <c r="D276" s="61"/>
      <c r="E276" s="61"/>
      <c r="F276" s="8" t="s">
        <v>93</v>
      </c>
      <c r="G276" s="35">
        <v>4</v>
      </c>
      <c r="H276" s="35">
        <v>4</v>
      </c>
      <c r="I276" s="35">
        <v>4</v>
      </c>
      <c r="J276" s="53">
        <v>0</v>
      </c>
      <c r="K276" s="53">
        <f t="shared" si="195"/>
        <v>0</v>
      </c>
      <c r="L276" s="53">
        <f t="shared" si="196"/>
        <v>0</v>
      </c>
      <c r="M276" s="53">
        <f t="shared" si="197"/>
        <v>0</v>
      </c>
      <c r="N276" s="53">
        <v>99.9</v>
      </c>
      <c r="O276" s="53">
        <f t="shared" si="198"/>
        <v>3.9960000000000004</v>
      </c>
      <c r="P276" s="53">
        <f t="shared" si="199"/>
        <v>3.9960000000000004</v>
      </c>
      <c r="Q276" s="53">
        <f t="shared" si="200"/>
        <v>3.9960000000000004</v>
      </c>
      <c r="R276" s="53">
        <v>0</v>
      </c>
      <c r="S276" s="53">
        <f t="shared" si="201"/>
        <v>0</v>
      </c>
      <c r="T276" s="53">
        <f t="shared" si="202"/>
        <v>0</v>
      </c>
      <c r="U276" s="53">
        <f t="shared" si="203"/>
        <v>0</v>
      </c>
      <c r="V276" s="53">
        <v>899</v>
      </c>
      <c r="W276" s="53">
        <f t="shared" si="204"/>
        <v>35.96</v>
      </c>
      <c r="X276" s="53">
        <f t="shared" si="205"/>
        <v>35.96</v>
      </c>
      <c r="Y276" s="110">
        <f t="shared" si="206"/>
        <v>35.96</v>
      </c>
    </row>
    <row r="277" spans="2:25" ht="15.75" x14ac:dyDescent="0.25">
      <c r="B277" s="62"/>
      <c r="C277" s="61"/>
      <c r="D277" s="61"/>
      <c r="E277" s="61"/>
      <c r="F277" s="8" t="s">
        <v>26</v>
      </c>
      <c r="G277" s="35">
        <v>10</v>
      </c>
      <c r="H277" s="35">
        <v>10</v>
      </c>
      <c r="I277" s="35">
        <v>10</v>
      </c>
      <c r="J277" s="53">
        <v>11.1</v>
      </c>
      <c r="K277" s="53">
        <f t="shared" si="195"/>
        <v>1.1100000000000001</v>
      </c>
      <c r="L277" s="53">
        <f t="shared" si="196"/>
        <v>1.1100000000000001</v>
      </c>
      <c r="M277" s="53">
        <f t="shared" si="197"/>
        <v>1.1100000000000001</v>
      </c>
      <c r="N277" s="53">
        <v>1.5</v>
      </c>
      <c r="O277" s="53">
        <f t="shared" si="198"/>
        <v>0.15</v>
      </c>
      <c r="P277" s="53">
        <f t="shared" si="199"/>
        <v>0.15</v>
      </c>
      <c r="Q277" s="53">
        <f t="shared" si="200"/>
        <v>0.15</v>
      </c>
      <c r="R277" s="53">
        <v>67.8</v>
      </c>
      <c r="S277" s="53">
        <f t="shared" si="201"/>
        <v>6.78</v>
      </c>
      <c r="T277" s="53">
        <f t="shared" si="202"/>
        <v>6.78</v>
      </c>
      <c r="U277" s="53">
        <f t="shared" si="203"/>
        <v>6.78</v>
      </c>
      <c r="V277" s="53">
        <v>329</v>
      </c>
      <c r="W277" s="53">
        <f t="shared" si="204"/>
        <v>32.9</v>
      </c>
      <c r="X277" s="53">
        <f t="shared" si="205"/>
        <v>32.9</v>
      </c>
      <c r="Y277" s="110">
        <f t="shared" si="206"/>
        <v>32.9</v>
      </c>
    </row>
    <row r="278" spans="2:25" ht="15.75" x14ac:dyDescent="0.25">
      <c r="B278" s="62"/>
      <c r="C278" s="61"/>
      <c r="D278" s="61"/>
      <c r="E278" s="61"/>
      <c r="F278" s="8" t="s">
        <v>94</v>
      </c>
      <c r="G278" s="35">
        <v>20</v>
      </c>
      <c r="H278" s="35">
        <v>20</v>
      </c>
      <c r="I278" s="35">
        <v>20</v>
      </c>
      <c r="J278" s="53">
        <v>3.6</v>
      </c>
      <c r="K278" s="53">
        <f t="shared" si="195"/>
        <v>0.72</v>
      </c>
      <c r="L278" s="53">
        <f t="shared" si="196"/>
        <v>0.72</v>
      </c>
      <c r="M278" s="53">
        <f t="shared" si="197"/>
        <v>0.72</v>
      </c>
      <c r="N278" s="53">
        <v>0</v>
      </c>
      <c r="O278" s="53">
        <f t="shared" si="198"/>
        <v>0</v>
      </c>
      <c r="P278" s="53">
        <f t="shared" si="199"/>
        <v>0</v>
      </c>
      <c r="Q278" s="53">
        <f t="shared" si="200"/>
        <v>0</v>
      </c>
      <c r="R278" s="53">
        <v>11.8</v>
      </c>
      <c r="S278" s="53">
        <f t="shared" si="201"/>
        <v>2.36</v>
      </c>
      <c r="T278" s="53">
        <f t="shared" si="202"/>
        <v>2.36</v>
      </c>
      <c r="U278" s="53">
        <f t="shared" si="203"/>
        <v>2.36</v>
      </c>
      <c r="V278" s="53">
        <v>63</v>
      </c>
      <c r="W278" s="53">
        <f t="shared" si="204"/>
        <v>12.6</v>
      </c>
      <c r="X278" s="53">
        <f t="shared" si="205"/>
        <v>12.6</v>
      </c>
      <c r="Y278" s="110">
        <f t="shared" si="206"/>
        <v>12.6</v>
      </c>
    </row>
    <row r="279" spans="2:25" ht="15.75" x14ac:dyDescent="0.25">
      <c r="B279" s="62"/>
      <c r="C279" s="61"/>
      <c r="D279" s="61"/>
      <c r="E279" s="61"/>
      <c r="F279" s="8" t="s">
        <v>22</v>
      </c>
      <c r="G279" s="35">
        <v>16</v>
      </c>
      <c r="H279" s="35">
        <v>16</v>
      </c>
      <c r="I279" s="35">
        <v>16</v>
      </c>
      <c r="J279" s="53">
        <v>1.3</v>
      </c>
      <c r="K279" s="53">
        <f t="shared" si="195"/>
        <v>0.20800000000000002</v>
      </c>
      <c r="L279" s="53">
        <f t="shared" si="196"/>
        <v>0.20800000000000002</v>
      </c>
      <c r="M279" s="53">
        <f t="shared" si="197"/>
        <v>0.20800000000000002</v>
      </c>
      <c r="N279" s="53">
        <v>0.1</v>
      </c>
      <c r="O279" s="53">
        <f t="shared" si="198"/>
        <v>1.6E-2</v>
      </c>
      <c r="P279" s="53">
        <f t="shared" si="199"/>
        <v>1.6E-2</v>
      </c>
      <c r="Q279" s="53">
        <f t="shared" si="200"/>
        <v>1.6E-2</v>
      </c>
      <c r="R279" s="53">
        <v>7</v>
      </c>
      <c r="S279" s="53">
        <f t="shared" si="201"/>
        <v>1.1200000000000001</v>
      </c>
      <c r="T279" s="53">
        <f t="shared" si="202"/>
        <v>1.1200000000000001</v>
      </c>
      <c r="U279" s="53">
        <f t="shared" si="203"/>
        <v>1.1200000000000001</v>
      </c>
      <c r="V279" s="53">
        <v>33</v>
      </c>
      <c r="W279" s="53">
        <f t="shared" si="204"/>
        <v>5.28</v>
      </c>
      <c r="X279" s="53">
        <f t="shared" si="205"/>
        <v>5.28</v>
      </c>
      <c r="Y279" s="110">
        <f t="shared" si="206"/>
        <v>5.28</v>
      </c>
    </row>
    <row r="280" spans="2:25" ht="15.75" x14ac:dyDescent="0.25">
      <c r="B280" s="62"/>
      <c r="C280" s="61"/>
      <c r="D280" s="61"/>
      <c r="E280" s="61"/>
      <c r="F280" s="8" t="s">
        <v>23</v>
      </c>
      <c r="G280" s="35">
        <v>4</v>
      </c>
      <c r="H280" s="35">
        <v>4</v>
      </c>
      <c r="I280" s="35">
        <v>4</v>
      </c>
      <c r="J280" s="53">
        <v>1.7</v>
      </c>
      <c r="K280" s="53">
        <f t="shared" si="195"/>
        <v>6.8000000000000005E-2</v>
      </c>
      <c r="L280" s="53">
        <f t="shared" si="196"/>
        <v>6.8000000000000005E-2</v>
      </c>
      <c r="M280" s="53">
        <f t="shared" si="197"/>
        <v>6.8000000000000005E-2</v>
      </c>
      <c r="N280" s="53">
        <v>0</v>
      </c>
      <c r="O280" s="53">
        <f t="shared" si="198"/>
        <v>0</v>
      </c>
      <c r="P280" s="53">
        <f t="shared" si="199"/>
        <v>0</v>
      </c>
      <c r="Q280" s="53">
        <f t="shared" si="200"/>
        <v>0</v>
      </c>
      <c r="R280" s="53">
        <v>9.5</v>
      </c>
      <c r="S280" s="53">
        <f t="shared" si="201"/>
        <v>0.38</v>
      </c>
      <c r="T280" s="53">
        <f t="shared" si="202"/>
        <v>0.38</v>
      </c>
      <c r="U280" s="53">
        <f t="shared" si="203"/>
        <v>0.38</v>
      </c>
      <c r="V280" s="53">
        <v>43</v>
      </c>
      <c r="W280" s="53">
        <f t="shared" si="204"/>
        <v>1.72</v>
      </c>
      <c r="X280" s="53">
        <f t="shared" si="205"/>
        <v>1.72</v>
      </c>
      <c r="Y280" s="110">
        <f t="shared" si="206"/>
        <v>1.72</v>
      </c>
    </row>
    <row r="281" spans="2:25" ht="15.75" x14ac:dyDescent="0.25">
      <c r="B281" s="62"/>
      <c r="C281" s="61"/>
      <c r="D281" s="61"/>
      <c r="E281" s="61"/>
      <c r="F281" s="8" t="s">
        <v>35</v>
      </c>
      <c r="G281" s="35">
        <v>3</v>
      </c>
      <c r="H281" s="35">
        <v>3</v>
      </c>
      <c r="I281" s="35">
        <v>3</v>
      </c>
      <c r="J281" s="53">
        <v>0</v>
      </c>
      <c r="K281" s="53">
        <f t="shared" si="195"/>
        <v>0</v>
      </c>
      <c r="L281" s="53">
        <f t="shared" si="196"/>
        <v>0</v>
      </c>
      <c r="M281" s="53">
        <f t="shared" si="197"/>
        <v>0</v>
      </c>
      <c r="N281" s="53">
        <v>0</v>
      </c>
      <c r="O281" s="53">
        <f t="shared" si="198"/>
        <v>0</v>
      </c>
      <c r="P281" s="53">
        <f t="shared" si="199"/>
        <v>0</v>
      </c>
      <c r="Q281" s="53">
        <f t="shared" si="200"/>
        <v>0</v>
      </c>
      <c r="R281" s="53">
        <v>99.8</v>
      </c>
      <c r="S281" s="53">
        <f t="shared" si="201"/>
        <v>2.9939999999999998</v>
      </c>
      <c r="T281" s="53">
        <f t="shared" si="202"/>
        <v>2.9939999999999998</v>
      </c>
      <c r="U281" s="53">
        <f t="shared" si="203"/>
        <v>2.9939999999999998</v>
      </c>
      <c r="V281" s="53">
        <v>374</v>
      </c>
      <c r="W281" s="53">
        <f t="shared" si="204"/>
        <v>11.22</v>
      </c>
      <c r="X281" s="53">
        <f t="shared" si="205"/>
        <v>11.22</v>
      </c>
      <c r="Y281" s="110">
        <f t="shared" si="206"/>
        <v>11.22</v>
      </c>
    </row>
    <row r="282" spans="2:25" ht="15.75" x14ac:dyDescent="0.25">
      <c r="B282" s="62"/>
      <c r="C282" s="61"/>
      <c r="D282" s="61"/>
      <c r="E282" s="61"/>
      <c r="F282" s="8" t="s">
        <v>27</v>
      </c>
      <c r="G282" s="35">
        <v>1</v>
      </c>
      <c r="H282" s="35">
        <v>1</v>
      </c>
      <c r="I282" s="35">
        <v>1</v>
      </c>
      <c r="J282" s="53">
        <v>0</v>
      </c>
      <c r="K282" s="53">
        <f t="shared" si="195"/>
        <v>0</v>
      </c>
      <c r="L282" s="53">
        <f t="shared" si="196"/>
        <v>0</v>
      </c>
      <c r="M282" s="53">
        <f t="shared" si="197"/>
        <v>0</v>
      </c>
      <c r="N282" s="53">
        <v>0</v>
      </c>
      <c r="O282" s="53">
        <f t="shared" si="198"/>
        <v>0</v>
      </c>
      <c r="P282" s="53">
        <f t="shared" si="199"/>
        <v>0</v>
      </c>
      <c r="Q282" s="53">
        <f t="shared" si="200"/>
        <v>0</v>
      </c>
      <c r="R282" s="53">
        <v>0</v>
      </c>
      <c r="S282" s="53">
        <f t="shared" si="201"/>
        <v>0</v>
      </c>
      <c r="T282" s="53">
        <f t="shared" si="202"/>
        <v>0</v>
      </c>
      <c r="U282" s="53">
        <f t="shared" si="203"/>
        <v>0</v>
      </c>
      <c r="V282" s="53">
        <v>0</v>
      </c>
      <c r="W282" s="53">
        <f t="shared" si="204"/>
        <v>0</v>
      </c>
      <c r="X282" s="53">
        <f t="shared" si="205"/>
        <v>0</v>
      </c>
      <c r="Y282" s="110">
        <f t="shared" si="206"/>
        <v>0</v>
      </c>
    </row>
    <row r="283" spans="2:25" ht="15.75" x14ac:dyDescent="0.25">
      <c r="B283" s="62" t="s">
        <v>116</v>
      </c>
      <c r="C283" s="61">
        <v>100</v>
      </c>
      <c r="D283" s="61">
        <v>130</v>
      </c>
      <c r="E283" s="61">
        <v>150</v>
      </c>
      <c r="F283" s="8" t="s">
        <v>64</v>
      </c>
      <c r="G283" s="52">
        <v>88</v>
      </c>
      <c r="H283" s="52">
        <v>117</v>
      </c>
      <c r="I283" s="52">
        <v>135</v>
      </c>
      <c r="J283" s="53">
        <v>2</v>
      </c>
      <c r="K283" s="53">
        <f t="shared" si="195"/>
        <v>1.76</v>
      </c>
      <c r="L283" s="53">
        <f t="shared" si="196"/>
        <v>2.34</v>
      </c>
      <c r="M283" s="53">
        <f t="shared" si="197"/>
        <v>2.7</v>
      </c>
      <c r="N283" s="53">
        <v>0.1</v>
      </c>
      <c r="O283" s="53">
        <f t="shared" si="198"/>
        <v>8.8000000000000009E-2</v>
      </c>
      <c r="P283" s="53">
        <f t="shared" si="199"/>
        <v>0.11700000000000001</v>
      </c>
      <c r="Q283" s="53">
        <f t="shared" si="200"/>
        <v>0.13500000000000001</v>
      </c>
      <c r="R283" s="53">
        <v>19.7</v>
      </c>
      <c r="S283" s="53">
        <f t="shared" si="201"/>
        <v>17.335999999999999</v>
      </c>
      <c r="T283" s="53">
        <f t="shared" si="202"/>
        <v>23.048999999999999</v>
      </c>
      <c r="U283" s="53">
        <f t="shared" si="203"/>
        <v>26.594999999999999</v>
      </c>
      <c r="V283" s="53">
        <v>83</v>
      </c>
      <c r="W283" s="53">
        <f t="shared" si="204"/>
        <v>73.040000000000006</v>
      </c>
      <c r="X283" s="53">
        <f t="shared" si="205"/>
        <v>97.11</v>
      </c>
      <c r="Y283" s="110">
        <f t="shared" si="206"/>
        <v>112.05</v>
      </c>
    </row>
    <row r="284" spans="2:25" ht="15.75" x14ac:dyDescent="0.25">
      <c r="B284" s="62"/>
      <c r="C284" s="61"/>
      <c r="D284" s="61"/>
      <c r="E284" s="61"/>
      <c r="F284" s="8" t="s">
        <v>36</v>
      </c>
      <c r="G284" s="52">
        <v>15</v>
      </c>
      <c r="H284" s="52">
        <v>20</v>
      </c>
      <c r="I284" s="52">
        <v>23</v>
      </c>
      <c r="J284" s="53">
        <v>7</v>
      </c>
      <c r="K284" s="53">
        <f t="shared" si="195"/>
        <v>1.05</v>
      </c>
      <c r="L284" s="53">
        <f t="shared" si="196"/>
        <v>1.4</v>
      </c>
      <c r="M284" s="53">
        <f t="shared" si="197"/>
        <v>1.61</v>
      </c>
      <c r="N284" s="53">
        <v>7.9</v>
      </c>
      <c r="O284" s="53">
        <f t="shared" si="198"/>
        <v>1.1850000000000001</v>
      </c>
      <c r="P284" s="53">
        <f t="shared" si="199"/>
        <v>1.58</v>
      </c>
      <c r="Q284" s="53">
        <f t="shared" si="200"/>
        <v>1.8170000000000002</v>
      </c>
      <c r="R284" s="53">
        <v>9.5</v>
      </c>
      <c r="S284" s="53">
        <f t="shared" si="201"/>
        <v>1.425</v>
      </c>
      <c r="T284" s="53">
        <f t="shared" si="202"/>
        <v>1.9</v>
      </c>
      <c r="U284" s="53">
        <f t="shared" si="203"/>
        <v>2.1850000000000001</v>
      </c>
      <c r="V284" s="53">
        <v>135</v>
      </c>
      <c r="W284" s="53">
        <f t="shared" si="204"/>
        <v>20.25</v>
      </c>
      <c r="X284" s="53">
        <f t="shared" si="205"/>
        <v>27</v>
      </c>
      <c r="Y284" s="110">
        <f t="shared" si="206"/>
        <v>31.05</v>
      </c>
    </row>
    <row r="285" spans="2:25" ht="15.75" x14ac:dyDescent="0.25">
      <c r="B285" s="62"/>
      <c r="C285" s="61"/>
      <c r="D285" s="61"/>
      <c r="E285" s="61"/>
      <c r="F285" s="8" t="s">
        <v>117</v>
      </c>
      <c r="G285" s="52">
        <v>2</v>
      </c>
      <c r="H285" s="52">
        <v>3</v>
      </c>
      <c r="I285" s="52">
        <v>4</v>
      </c>
      <c r="J285" s="53">
        <v>0.3</v>
      </c>
      <c r="K285" s="53">
        <f t="shared" si="195"/>
        <v>6.0000000000000001E-3</v>
      </c>
      <c r="L285" s="53">
        <f t="shared" si="196"/>
        <v>8.9999999999999993E-3</v>
      </c>
      <c r="M285" s="53">
        <f t="shared" si="197"/>
        <v>1.2E-2</v>
      </c>
      <c r="N285" s="53">
        <v>82</v>
      </c>
      <c r="O285" s="53">
        <f t="shared" si="198"/>
        <v>1.64</v>
      </c>
      <c r="P285" s="53">
        <f t="shared" si="199"/>
        <v>2.46</v>
      </c>
      <c r="Q285" s="53">
        <f t="shared" si="200"/>
        <v>3.28</v>
      </c>
      <c r="R285" s="53">
        <v>1</v>
      </c>
      <c r="S285" s="53">
        <f t="shared" si="201"/>
        <v>0.02</v>
      </c>
      <c r="T285" s="53">
        <f t="shared" si="202"/>
        <v>0.03</v>
      </c>
      <c r="U285" s="53">
        <f t="shared" si="203"/>
        <v>0.04</v>
      </c>
      <c r="V285" s="53">
        <v>749</v>
      </c>
      <c r="W285" s="53">
        <f t="shared" si="204"/>
        <v>14.98</v>
      </c>
      <c r="X285" s="53">
        <f t="shared" si="205"/>
        <v>22.47</v>
      </c>
      <c r="Y285" s="110">
        <f t="shared" si="206"/>
        <v>29.96</v>
      </c>
    </row>
    <row r="286" spans="2:25" ht="15.75" x14ac:dyDescent="0.25">
      <c r="B286" s="62"/>
      <c r="C286" s="61"/>
      <c r="D286" s="61"/>
      <c r="E286" s="61"/>
      <c r="F286" s="8" t="s">
        <v>27</v>
      </c>
      <c r="G286" s="52">
        <v>1</v>
      </c>
      <c r="H286" s="52">
        <v>1</v>
      </c>
      <c r="I286" s="52">
        <v>1</v>
      </c>
      <c r="J286" s="53">
        <v>0</v>
      </c>
      <c r="K286" s="53">
        <f t="shared" si="195"/>
        <v>0</v>
      </c>
      <c r="L286" s="53">
        <f t="shared" si="196"/>
        <v>0</v>
      </c>
      <c r="M286" s="53">
        <f t="shared" si="197"/>
        <v>0</v>
      </c>
      <c r="N286" s="53">
        <v>0</v>
      </c>
      <c r="O286" s="53">
        <f t="shared" si="198"/>
        <v>0</v>
      </c>
      <c r="P286" s="53">
        <f t="shared" si="199"/>
        <v>0</v>
      </c>
      <c r="Q286" s="53">
        <f t="shared" si="200"/>
        <v>0</v>
      </c>
      <c r="R286" s="53">
        <v>0</v>
      </c>
      <c r="S286" s="53">
        <f t="shared" si="201"/>
        <v>0</v>
      </c>
      <c r="T286" s="53">
        <f t="shared" si="202"/>
        <v>0</v>
      </c>
      <c r="U286" s="53">
        <f t="shared" si="203"/>
        <v>0</v>
      </c>
      <c r="V286" s="53">
        <v>0</v>
      </c>
      <c r="W286" s="53">
        <f t="shared" si="204"/>
        <v>0</v>
      </c>
      <c r="X286" s="53">
        <f t="shared" si="205"/>
        <v>0</v>
      </c>
      <c r="Y286" s="110">
        <f t="shared" si="206"/>
        <v>0</v>
      </c>
    </row>
    <row r="287" spans="2:25" ht="15.75" x14ac:dyDescent="0.25">
      <c r="B287" s="62"/>
      <c r="C287" s="61"/>
      <c r="D287" s="61"/>
      <c r="E287" s="61"/>
      <c r="F287" s="8" t="s">
        <v>82</v>
      </c>
      <c r="G287" s="52">
        <v>5</v>
      </c>
      <c r="H287" s="52">
        <v>5</v>
      </c>
      <c r="I287" s="52">
        <v>5</v>
      </c>
      <c r="J287" s="53">
        <v>1.3</v>
      </c>
      <c r="K287" s="53">
        <f t="shared" si="195"/>
        <v>6.5000000000000002E-2</v>
      </c>
      <c r="L287" s="53">
        <f t="shared" si="196"/>
        <v>6.5000000000000002E-2</v>
      </c>
      <c r="M287" s="53">
        <f t="shared" si="197"/>
        <v>6.5000000000000002E-2</v>
      </c>
      <c r="N287" s="53">
        <v>72.5</v>
      </c>
      <c r="O287" s="53">
        <f t="shared" si="198"/>
        <v>3.625</v>
      </c>
      <c r="P287" s="53">
        <f t="shared" si="199"/>
        <v>3.625</v>
      </c>
      <c r="Q287" s="53">
        <f t="shared" si="200"/>
        <v>3.625</v>
      </c>
      <c r="R287" s="53">
        <v>0.9</v>
      </c>
      <c r="S287" s="53">
        <f t="shared" si="201"/>
        <v>4.4999999999999998E-2</v>
      </c>
      <c r="T287" s="53">
        <f t="shared" si="202"/>
        <v>4.4999999999999998E-2</v>
      </c>
      <c r="U287" s="53">
        <f t="shared" si="203"/>
        <v>4.4999999999999998E-2</v>
      </c>
      <c r="V287" s="53">
        <v>661</v>
      </c>
      <c r="W287" s="53">
        <f t="shared" si="204"/>
        <v>33.049999999999997</v>
      </c>
      <c r="X287" s="53">
        <f t="shared" si="205"/>
        <v>33.049999999999997</v>
      </c>
      <c r="Y287" s="110">
        <f t="shared" si="206"/>
        <v>33.049999999999997</v>
      </c>
    </row>
    <row r="288" spans="2:25" ht="15.75" x14ac:dyDescent="0.25">
      <c r="B288" s="116" t="s">
        <v>103</v>
      </c>
      <c r="C288" s="52">
        <v>200</v>
      </c>
      <c r="D288" s="52">
        <v>200</v>
      </c>
      <c r="E288" s="52">
        <v>200</v>
      </c>
      <c r="F288" s="5" t="s">
        <v>104</v>
      </c>
      <c r="G288" s="52">
        <v>200</v>
      </c>
      <c r="H288" s="52">
        <v>200</v>
      </c>
      <c r="I288" s="52">
        <v>200</v>
      </c>
      <c r="J288" s="53">
        <v>0.5</v>
      </c>
      <c r="K288" s="53">
        <f>G288*J288/100</f>
        <v>1</v>
      </c>
      <c r="L288" s="53">
        <f>H288*J288/100</f>
        <v>1</v>
      </c>
      <c r="M288" s="53">
        <f>I288*J288/100</f>
        <v>1</v>
      </c>
      <c r="N288" s="53">
        <v>0.1</v>
      </c>
      <c r="O288" s="53">
        <f>G288*N288/100</f>
        <v>0.2</v>
      </c>
      <c r="P288" s="53">
        <f>H288*N288/100</f>
        <v>0.2</v>
      </c>
      <c r="Q288" s="53">
        <f>I288*N288/100</f>
        <v>0.2</v>
      </c>
      <c r="R288" s="53">
        <v>10.1</v>
      </c>
      <c r="S288" s="53">
        <f>G288*R288/100</f>
        <v>20.2</v>
      </c>
      <c r="T288" s="53">
        <f>H288*R288/100</f>
        <v>20.2</v>
      </c>
      <c r="U288" s="53">
        <f>I288*R288/100</f>
        <v>20.2</v>
      </c>
      <c r="V288" s="53">
        <v>46</v>
      </c>
      <c r="W288" s="53">
        <f>G288*V288/100</f>
        <v>92</v>
      </c>
      <c r="X288" s="53">
        <f>H288*V288/100</f>
        <v>92</v>
      </c>
      <c r="Y288" s="110">
        <f>I288*V288/100</f>
        <v>92</v>
      </c>
    </row>
    <row r="289" spans="2:25" ht="31.5" x14ac:dyDescent="0.25">
      <c r="B289" s="107" t="s">
        <v>37</v>
      </c>
      <c r="C289" s="52">
        <v>20</v>
      </c>
      <c r="D289" s="52">
        <v>35</v>
      </c>
      <c r="E289" s="52">
        <v>40</v>
      </c>
      <c r="F289" s="11" t="s">
        <v>37</v>
      </c>
      <c r="G289" s="20">
        <v>20</v>
      </c>
      <c r="H289" s="20">
        <v>35</v>
      </c>
      <c r="I289" s="20">
        <v>40</v>
      </c>
      <c r="J289" s="53">
        <v>6.5</v>
      </c>
      <c r="K289" s="53">
        <f t="shared" ref="K289" si="207">G289*J289/100</f>
        <v>1.3</v>
      </c>
      <c r="L289" s="53">
        <f t="shared" ref="L289" si="208">H289*J289/100</f>
        <v>2.2749999999999999</v>
      </c>
      <c r="M289" s="53">
        <f t="shared" ref="M289" si="209">I289*J289/100</f>
        <v>2.6</v>
      </c>
      <c r="N289" s="53">
        <v>1</v>
      </c>
      <c r="O289" s="53">
        <f t="shared" ref="O289" si="210">G289*N289/100</f>
        <v>0.2</v>
      </c>
      <c r="P289" s="53">
        <f t="shared" ref="P289" si="211">H289*N289/100</f>
        <v>0.35</v>
      </c>
      <c r="Q289" s="53">
        <f t="shared" ref="Q289" si="212">I289*N289/100</f>
        <v>0.4</v>
      </c>
      <c r="R289" s="53">
        <v>40.1</v>
      </c>
      <c r="S289" s="53">
        <f t="shared" ref="S289" si="213">G289*R289/100</f>
        <v>8.02</v>
      </c>
      <c r="T289" s="53">
        <f t="shared" ref="T289" si="214">H289*R289/100</f>
        <v>14.035</v>
      </c>
      <c r="U289" s="53">
        <f t="shared" ref="U289" si="215">I289*R289/100</f>
        <v>16.04</v>
      </c>
      <c r="V289" s="53">
        <v>190</v>
      </c>
      <c r="W289" s="53">
        <f t="shared" ref="W289" si="216">G289*V289/100</f>
        <v>38</v>
      </c>
      <c r="X289" s="53">
        <f t="shared" ref="X289" si="217">H289*V289/100</f>
        <v>66.5</v>
      </c>
      <c r="Y289" s="110">
        <f t="shared" ref="Y289" si="218">I289*V289/100</f>
        <v>76</v>
      </c>
    </row>
    <row r="290" spans="2:25" ht="15.75" x14ac:dyDescent="0.25">
      <c r="B290" s="157"/>
      <c r="C290" s="158"/>
      <c r="D290" s="158"/>
      <c r="E290" s="158"/>
      <c r="F290" s="158"/>
      <c r="G290" s="158"/>
      <c r="H290" s="158"/>
      <c r="I290" s="158"/>
      <c r="J290" s="158"/>
      <c r="K290" s="162">
        <f>SUM(K268:K289)</f>
        <v>35.490999999999985</v>
      </c>
      <c r="L290" s="162">
        <f>SUM(L268:L289)</f>
        <v>51.685999999999993</v>
      </c>
      <c r="M290" s="162">
        <f>SUM(M268:M289)</f>
        <v>65.212999999999994</v>
      </c>
      <c r="N290" s="162"/>
      <c r="O290" s="162">
        <f>SUM(O268:O289)</f>
        <v>22.267999999999997</v>
      </c>
      <c r="P290" s="162">
        <f>SUM(P268:P289)</f>
        <v>29.766000000000002</v>
      </c>
      <c r="Q290" s="162">
        <f>SUM(Q268:Q289)</f>
        <v>35.815000000000005</v>
      </c>
      <c r="R290" s="162"/>
      <c r="S290" s="162">
        <f>SUM(S268:S289)</f>
        <v>78.284999999999997</v>
      </c>
      <c r="T290" s="162">
        <f>SUM(T268:T289)</f>
        <v>99.869</v>
      </c>
      <c r="U290" s="162">
        <f>SUM(U268:U289)</f>
        <v>108.28500000000003</v>
      </c>
      <c r="V290" s="162"/>
      <c r="W290" s="162">
        <f>SUM(W268:W289)</f>
        <v>541.71</v>
      </c>
      <c r="X290" s="162">
        <f>SUM(X268:X289)</f>
        <v>700.14</v>
      </c>
      <c r="Y290" s="163">
        <f>SUM(Y268:Y289)</f>
        <v>786.29</v>
      </c>
    </row>
    <row r="291" spans="2:25" ht="15.75" x14ac:dyDescent="0.25">
      <c r="B291" s="117" t="s">
        <v>87</v>
      </c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138"/>
    </row>
    <row r="292" spans="2:25" ht="15.75" x14ac:dyDescent="0.25">
      <c r="B292" s="62" t="s">
        <v>151</v>
      </c>
      <c r="C292" s="61">
        <v>60</v>
      </c>
      <c r="D292" s="61">
        <v>100</v>
      </c>
      <c r="E292" s="61">
        <v>100</v>
      </c>
      <c r="F292" s="8" t="s">
        <v>152</v>
      </c>
      <c r="G292" s="35">
        <v>37</v>
      </c>
      <c r="H292" s="35">
        <v>71</v>
      </c>
      <c r="I292" s="35">
        <v>71</v>
      </c>
      <c r="J292" s="53">
        <v>1.7</v>
      </c>
      <c r="K292" s="53">
        <f t="shared" ref="K292:K304" si="219">G292*J292/100</f>
        <v>0.629</v>
      </c>
      <c r="L292" s="53">
        <f t="shared" ref="L292:L304" si="220">H292*J292/100</f>
        <v>1.2070000000000001</v>
      </c>
      <c r="M292" s="53">
        <f t="shared" ref="M292:M304" si="221">I292*J292/100</f>
        <v>1.2070000000000001</v>
      </c>
      <c r="N292" s="53">
        <v>0</v>
      </c>
      <c r="O292" s="53">
        <f t="shared" ref="O292:O304" si="222">G292*N292/100</f>
        <v>0</v>
      </c>
      <c r="P292" s="53">
        <f t="shared" ref="P292:P304" si="223">H292*N292/100</f>
        <v>0</v>
      </c>
      <c r="Q292" s="53">
        <f t="shared" ref="Q292:Q304" si="224">I292*N292/100</f>
        <v>0</v>
      </c>
      <c r="R292" s="53">
        <v>10.8</v>
      </c>
      <c r="S292" s="53">
        <f t="shared" ref="S292:S304" si="225">G292*R292/100</f>
        <v>3.9960000000000004</v>
      </c>
      <c r="T292" s="53">
        <f t="shared" ref="T292:T304" si="226">H292*R292/100</f>
        <v>7.668000000000001</v>
      </c>
      <c r="U292" s="53">
        <f t="shared" ref="U292:U304" si="227">I292*R292/100</f>
        <v>7.668000000000001</v>
      </c>
      <c r="V292" s="53">
        <v>48</v>
      </c>
      <c r="W292" s="53">
        <f t="shared" ref="W292:W304" si="228">G292*V292/100</f>
        <v>17.760000000000002</v>
      </c>
      <c r="X292" s="53">
        <f t="shared" ref="X292:X304" si="229">H292*V292/100</f>
        <v>34.08</v>
      </c>
      <c r="Y292" s="110">
        <f t="shared" ref="Y292:Y304" si="230">I292*V292/100</f>
        <v>34.08</v>
      </c>
    </row>
    <row r="293" spans="2:25" ht="15.75" x14ac:dyDescent="0.25">
      <c r="B293" s="62"/>
      <c r="C293" s="61"/>
      <c r="D293" s="61"/>
      <c r="E293" s="61"/>
      <c r="F293" s="8" t="s">
        <v>153</v>
      </c>
      <c r="G293" s="35">
        <v>12</v>
      </c>
      <c r="H293" s="35">
        <v>20</v>
      </c>
      <c r="I293" s="35">
        <v>20</v>
      </c>
      <c r="J293" s="53">
        <v>0.4</v>
      </c>
      <c r="K293" s="53">
        <f t="shared" si="219"/>
        <v>4.8000000000000008E-2</v>
      </c>
      <c r="L293" s="53">
        <f t="shared" si="220"/>
        <v>0.08</v>
      </c>
      <c r="M293" s="53">
        <f t="shared" si="221"/>
        <v>0.08</v>
      </c>
      <c r="N293" s="53">
        <v>0</v>
      </c>
      <c r="O293" s="53">
        <f t="shared" si="222"/>
        <v>0</v>
      </c>
      <c r="P293" s="53">
        <f t="shared" si="223"/>
        <v>0</v>
      </c>
      <c r="Q293" s="53">
        <f t="shared" si="224"/>
        <v>0</v>
      </c>
      <c r="R293" s="53">
        <v>11.3</v>
      </c>
      <c r="S293" s="53">
        <f t="shared" si="225"/>
        <v>1.3560000000000003</v>
      </c>
      <c r="T293" s="53">
        <f t="shared" si="226"/>
        <v>2.2599999999999998</v>
      </c>
      <c r="U293" s="53">
        <f t="shared" si="227"/>
        <v>2.2599999999999998</v>
      </c>
      <c r="V293" s="53">
        <v>46</v>
      </c>
      <c r="W293" s="53">
        <f t="shared" si="228"/>
        <v>5.52</v>
      </c>
      <c r="X293" s="53">
        <f t="shared" si="229"/>
        <v>9.1999999999999993</v>
      </c>
      <c r="Y293" s="110">
        <f t="shared" si="230"/>
        <v>9.1999999999999993</v>
      </c>
    </row>
    <row r="294" spans="2:25" ht="15.75" x14ac:dyDescent="0.25">
      <c r="B294" s="62"/>
      <c r="C294" s="61"/>
      <c r="D294" s="61"/>
      <c r="E294" s="61"/>
      <c r="F294" s="8" t="s">
        <v>24</v>
      </c>
      <c r="G294" s="52">
        <v>6</v>
      </c>
      <c r="H294" s="52">
        <v>7</v>
      </c>
      <c r="I294" s="52">
        <v>7</v>
      </c>
      <c r="J294" s="53">
        <v>0</v>
      </c>
      <c r="K294" s="53">
        <f t="shared" si="219"/>
        <v>0</v>
      </c>
      <c r="L294" s="53">
        <f t="shared" si="220"/>
        <v>0</v>
      </c>
      <c r="M294" s="53">
        <f t="shared" si="221"/>
        <v>0</v>
      </c>
      <c r="N294" s="53">
        <v>99.9</v>
      </c>
      <c r="O294" s="53">
        <f t="shared" si="222"/>
        <v>5.9940000000000007</v>
      </c>
      <c r="P294" s="53">
        <f t="shared" si="223"/>
        <v>6.9930000000000003</v>
      </c>
      <c r="Q294" s="53">
        <f t="shared" si="224"/>
        <v>6.9930000000000003</v>
      </c>
      <c r="R294" s="53">
        <v>0</v>
      </c>
      <c r="S294" s="53">
        <f t="shared" si="225"/>
        <v>0</v>
      </c>
      <c r="T294" s="53">
        <f t="shared" si="226"/>
        <v>0</v>
      </c>
      <c r="U294" s="53">
        <f t="shared" si="227"/>
        <v>0</v>
      </c>
      <c r="V294" s="53">
        <v>899</v>
      </c>
      <c r="W294" s="53">
        <f t="shared" si="228"/>
        <v>53.94</v>
      </c>
      <c r="X294" s="53">
        <f t="shared" si="229"/>
        <v>62.93</v>
      </c>
      <c r="Y294" s="110">
        <f t="shared" si="230"/>
        <v>62.93</v>
      </c>
    </row>
    <row r="295" spans="2:25" ht="15.75" x14ac:dyDescent="0.25">
      <c r="B295" s="62" t="s">
        <v>154</v>
      </c>
      <c r="C295" s="61">
        <v>200</v>
      </c>
      <c r="D295" s="61">
        <v>200</v>
      </c>
      <c r="E295" s="61">
        <v>250</v>
      </c>
      <c r="F295" s="8" t="s">
        <v>140</v>
      </c>
      <c r="G295" s="36">
        <v>38</v>
      </c>
      <c r="H295" s="36">
        <v>38</v>
      </c>
      <c r="I295" s="36">
        <v>47</v>
      </c>
      <c r="J295" s="53">
        <v>22.5</v>
      </c>
      <c r="K295" s="53">
        <f t="shared" si="219"/>
        <v>8.5500000000000007</v>
      </c>
      <c r="L295" s="53">
        <f t="shared" si="220"/>
        <v>8.5500000000000007</v>
      </c>
      <c r="M295" s="53">
        <f t="shared" si="221"/>
        <v>10.574999999999999</v>
      </c>
      <c r="N295" s="53">
        <v>12.5</v>
      </c>
      <c r="O295" s="53">
        <f t="shared" si="222"/>
        <v>4.75</v>
      </c>
      <c r="P295" s="53">
        <f t="shared" si="223"/>
        <v>4.75</v>
      </c>
      <c r="Q295" s="53">
        <f t="shared" si="224"/>
        <v>5.875</v>
      </c>
      <c r="R295" s="53">
        <v>0</v>
      </c>
      <c r="S295" s="53">
        <f t="shared" si="225"/>
        <v>0</v>
      </c>
      <c r="T295" s="53">
        <f t="shared" si="226"/>
        <v>0</v>
      </c>
      <c r="U295" s="53">
        <f t="shared" si="227"/>
        <v>0</v>
      </c>
      <c r="V295" s="53">
        <v>202</v>
      </c>
      <c r="W295" s="53">
        <f t="shared" si="228"/>
        <v>76.760000000000005</v>
      </c>
      <c r="X295" s="53">
        <f t="shared" si="229"/>
        <v>76.760000000000005</v>
      </c>
      <c r="Y295" s="110">
        <f t="shared" si="230"/>
        <v>94.94</v>
      </c>
    </row>
    <row r="296" spans="2:25" ht="15.75" x14ac:dyDescent="0.25">
      <c r="B296" s="62"/>
      <c r="C296" s="61"/>
      <c r="D296" s="61"/>
      <c r="E296" s="61"/>
      <c r="F296" s="8" t="s">
        <v>141</v>
      </c>
      <c r="G296" s="36">
        <v>5</v>
      </c>
      <c r="H296" s="36">
        <v>5</v>
      </c>
      <c r="I296" s="36">
        <v>6</v>
      </c>
      <c r="J296" s="53">
        <v>12</v>
      </c>
      <c r="K296" s="53">
        <f t="shared" si="219"/>
        <v>0.6</v>
      </c>
      <c r="L296" s="53">
        <f t="shared" si="220"/>
        <v>0.6</v>
      </c>
      <c r="M296" s="53">
        <f t="shared" si="221"/>
        <v>0.72</v>
      </c>
      <c r="N296" s="53">
        <v>2.9</v>
      </c>
      <c r="O296" s="53">
        <f t="shared" si="222"/>
        <v>0.14499999999999999</v>
      </c>
      <c r="P296" s="53">
        <f t="shared" si="223"/>
        <v>0.14499999999999999</v>
      </c>
      <c r="Q296" s="53">
        <f t="shared" si="224"/>
        <v>0.17399999999999999</v>
      </c>
      <c r="R296" s="53">
        <v>69.3</v>
      </c>
      <c r="S296" s="53">
        <f t="shared" si="225"/>
        <v>3.4649999999999999</v>
      </c>
      <c r="T296" s="53">
        <f t="shared" si="226"/>
        <v>3.4649999999999999</v>
      </c>
      <c r="U296" s="53">
        <f t="shared" si="227"/>
        <v>4.1579999999999995</v>
      </c>
      <c r="V296" s="53">
        <v>334</v>
      </c>
      <c r="W296" s="53">
        <f t="shared" si="228"/>
        <v>16.7</v>
      </c>
      <c r="X296" s="53">
        <f t="shared" si="229"/>
        <v>16.7</v>
      </c>
      <c r="Y296" s="110">
        <f t="shared" si="230"/>
        <v>20.04</v>
      </c>
    </row>
    <row r="297" spans="2:25" ht="15.75" x14ac:dyDescent="0.25">
      <c r="B297" s="62"/>
      <c r="C297" s="61"/>
      <c r="D297" s="61"/>
      <c r="E297" s="61"/>
      <c r="F297" s="8" t="s">
        <v>23</v>
      </c>
      <c r="G297" s="52">
        <v>15</v>
      </c>
      <c r="H297" s="52">
        <v>15</v>
      </c>
      <c r="I297" s="52">
        <v>18</v>
      </c>
      <c r="J297" s="53">
        <v>1.7</v>
      </c>
      <c r="K297" s="53">
        <f t="shared" si="219"/>
        <v>0.255</v>
      </c>
      <c r="L297" s="53">
        <f t="shared" si="220"/>
        <v>0.255</v>
      </c>
      <c r="M297" s="53">
        <f t="shared" si="221"/>
        <v>0.30599999999999999</v>
      </c>
      <c r="N297" s="53">
        <v>0</v>
      </c>
      <c r="O297" s="53">
        <f t="shared" si="222"/>
        <v>0</v>
      </c>
      <c r="P297" s="53">
        <f t="shared" si="223"/>
        <v>0</v>
      </c>
      <c r="Q297" s="53">
        <f t="shared" si="224"/>
        <v>0</v>
      </c>
      <c r="R297" s="53">
        <v>9.5</v>
      </c>
      <c r="S297" s="53">
        <f t="shared" si="225"/>
        <v>1.425</v>
      </c>
      <c r="T297" s="53">
        <f t="shared" si="226"/>
        <v>1.425</v>
      </c>
      <c r="U297" s="53">
        <f t="shared" si="227"/>
        <v>1.71</v>
      </c>
      <c r="V297" s="53">
        <v>43</v>
      </c>
      <c r="W297" s="53">
        <f t="shared" si="228"/>
        <v>6.45</v>
      </c>
      <c r="X297" s="53">
        <f t="shared" si="229"/>
        <v>6.45</v>
      </c>
      <c r="Y297" s="110">
        <f t="shared" si="230"/>
        <v>7.74</v>
      </c>
    </row>
    <row r="298" spans="2:25" ht="15.75" x14ac:dyDescent="0.25">
      <c r="B298" s="62"/>
      <c r="C298" s="61"/>
      <c r="D298" s="61"/>
      <c r="E298" s="61"/>
      <c r="F298" s="8" t="s">
        <v>64</v>
      </c>
      <c r="G298" s="20">
        <v>36</v>
      </c>
      <c r="H298" s="20">
        <v>36</v>
      </c>
      <c r="I298" s="20">
        <v>45</v>
      </c>
      <c r="J298" s="53">
        <v>2</v>
      </c>
      <c r="K298" s="53">
        <f t="shared" si="219"/>
        <v>0.72</v>
      </c>
      <c r="L298" s="53">
        <f t="shared" si="220"/>
        <v>0.72</v>
      </c>
      <c r="M298" s="53">
        <f t="shared" si="221"/>
        <v>0.9</v>
      </c>
      <c r="N298" s="53">
        <v>0.1</v>
      </c>
      <c r="O298" s="53">
        <f t="shared" si="222"/>
        <v>3.6000000000000004E-2</v>
      </c>
      <c r="P298" s="53">
        <f t="shared" si="223"/>
        <v>3.6000000000000004E-2</v>
      </c>
      <c r="Q298" s="53">
        <f t="shared" si="224"/>
        <v>4.4999999999999998E-2</v>
      </c>
      <c r="R298" s="53">
        <v>19.7</v>
      </c>
      <c r="S298" s="53">
        <f t="shared" si="225"/>
        <v>7.0919999999999996</v>
      </c>
      <c r="T298" s="53">
        <f t="shared" si="226"/>
        <v>7.0919999999999996</v>
      </c>
      <c r="U298" s="53">
        <f t="shared" si="227"/>
        <v>8.8650000000000002</v>
      </c>
      <c r="V298" s="53">
        <v>83</v>
      </c>
      <c r="W298" s="53">
        <f t="shared" si="228"/>
        <v>29.88</v>
      </c>
      <c r="X298" s="53">
        <f t="shared" si="229"/>
        <v>29.88</v>
      </c>
      <c r="Y298" s="110">
        <f t="shared" si="230"/>
        <v>37.35</v>
      </c>
    </row>
    <row r="299" spans="2:25" ht="15.75" x14ac:dyDescent="0.25">
      <c r="B299" s="62"/>
      <c r="C299" s="61"/>
      <c r="D299" s="61"/>
      <c r="E299" s="61"/>
      <c r="F299" s="8" t="s">
        <v>27</v>
      </c>
      <c r="G299" s="52">
        <v>1</v>
      </c>
      <c r="H299" s="52">
        <v>1</v>
      </c>
      <c r="I299" s="52">
        <v>1</v>
      </c>
      <c r="J299" s="53">
        <v>0</v>
      </c>
      <c r="K299" s="53">
        <f t="shared" si="219"/>
        <v>0</v>
      </c>
      <c r="L299" s="53">
        <f t="shared" si="220"/>
        <v>0</v>
      </c>
      <c r="M299" s="53">
        <f t="shared" si="221"/>
        <v>0</v>
      </c>
      <c r="N299" s="53">
        <v>0</v>
      </c>
      <c r="O299" s="53">
        <f t="shared" si="222"/>
        <v>0</v>
      </c>
      <c r="P299" s="53">
        <f t="shared" si="223"/>
        <v>0</v>
      </c>
      <c r="Q299" s="53">
        <f t="shared" si="224"/>
        <v>0</v>
      </c>
      <c r="R299" s="53">
        <v>0</v>
      </c>
      <c r="S299" s="53">
        <f t="shared" si="225"/>
        <v>0</v>
      </c>
      <c r="T299" s="53">
        <f t="shared" si="226"/>
        <v>0</v>
      </c>
      <c r="U299" s="53">
        <f t="shared" si="227"/>
        <v>0</v>
      </c>
      <c r="V299" s="53">
        <v>0</v>
      </c>
      <c r="W299" s="53">
        <f t="shared" si="228"/>
        <v>0</v>
      </c>
      <c r="X299" s="53">
        <f t="shared" si="229"/>
        <v>0</v>
      </c>
      <c r="Y299" s="110">
        <f t="shared" si="230"/>
        <v>0</v>
      </c>
    </row>
    <row r="300" spans="2:25" ht="15.75" x14ac:dyDescent="0.25">
      <c r="B300" s="54" t="s">
        <v>82</v>
      </c>
      <c r="C300" s="52">
        <v>20</v>
      </c>
      <c r="D300" s="52">
        <v>20</v>
      </c>
      <c r="E300" s="52">
        <v>20</v>
      </c>
      <c r="F300" s="8" t="s">
        <v>82</v>
      </c>
      <c r="G300" s="52">
        <v>20</v>
      </c>
      <c r="H300" s="52">
        <v>20</v>
      </c>
      <c r="I300" s="52">
        <v>20</v>
      </c>
      <c r="J300" s="53">
        <v>1.3</v>
      </c>
      <c r="K300" s="53">
        <f t="shared" si="219"/>
        <v>0.26</v>
      </c>
      <c r="L300" s="53">
        <f t="shared" si="220"/>
        <v>0.26</v>
      </c>
      <c r="M300" s="53">
        <f t="shared" si="221"/>
        <v>0.26</v>
      </c>
      <c r="N300" s="53">
        <v>72.5</v>
      </c>
      <c r="O300" s="53">
        <f t="shared" si="222"/>
        <v>14.5</v>
      </c>
      <c r="P300" s="53">
        <f t="shared" si="223"/>
        <v>14.5</v>
      </c>
      <c r="Q300" s="53">
        <f t="shared" si="224"/>
        <v>14.5</v>
      </c>
      <c r="R300" s="53">
        <v>0.9</v>
      </c>
      <c r="S300" s="53">
        <f t="shared" si="225"/>
        <v>0.18</v>
      </c>
      <c r="T300" s="53">
        <f t="shared" si="226"/>
        <v>0.18</v>
      </c>
      <c r="U300" s="53">
        <f t="shared" si="227"/>
        <v>0.18</v>
      </c>
      <c r="V300" s="53">
        <v>661</v>
      </c>
      <c r="W300" s="53">
        <f t="shared" si="228"/>
        <v>132.19999999999999</v>
      </c>
      <c r="X300" s="53">
        <f t="shared" si="229"/>
        <v>132.19999999999999</v>
      </c>
      <c r="Y300" s="110">
        <f t="shared" si="230"/>
        <v>132.19999999999999</v>
      </c>
    </row>
    <row r="301" spans="2:25" ht="15.75" x14ac:dyDescent="0.25">
      <c r="B301" s="62" t="s">
        <v>85</v>
      </c>
      <c r="C301" s="61">
        <v>200</v>
      </c>
      <c r="D301" s="61">
        <v>200</v>
      </c>
      <c r="E301" s="61">
        <v>200</v>
      </c>
      <c r="F301" s="8" t="s">
        <v>155</v>
      </c>
      <c r="G301" s="35">
        <v>20</v>
      </c>
      <c r="H301" s="38">
        <v>20</v>
      </c>
      <c r="I301" s="38">
        <v>20</v>
      </c>
      <c r="J301" s="53">
        <v>2.2999999999999998</v>
      </c>
      <c r="K301" s="53">
        <f t="shared" si="219"/>
        <v>0.46</v>
      </c>
      <c r="L301" s="53">
        <f t="shared" si="220"/>
        <v>0.46</v>
      </c>
      <c r="M301" s="53">
        <f t="shared" si="221"/>
        <v>0.46</v>
      </c>
      <c r="N301" s="53">
        <v>0</v>
      </c>
      <c r="O301" s="53">
        <f t="shared" si="222"/>
        <v>0</v>
      </c>
      <c r="P301" s="53">
        <f t="shared" si="223"/>
        <v>0</v>
      </c>
      <c r="Q301" s="53">
        <f t="shared" si="224"/>
        <v>0</v>
      </c>
      <c r="R301" s="53">
        <v>59</v>
      </c>
      <c r="S301" s="53">
        <f t="shared" si="225"/>
        <v>11.8</v>
      </c>
      <c r="T301" s="53">
        <f t="shared" si="226"/>
        <v>11.8</v>
      </c>
      <c r="U301" s="53">
        <f t="shared" si="227"/>
        <v>11.8</v>
      </c>
      <c r="V301" s="53">
        <v>245</v>
      </c>
      <c r="W301" s="53">
        <f t="shared" si="228"/>
        <v>49</v>
      </c>
      <c r="X301" s="53">
        <f t="shared" si="229"/>
        <v>49</v>
      </c>
      <c r="Y301" s="110">
        <f t="shared" si="230"/>
        <v>49</v>
      </c>
    </row>
    <row r="302" spans="2:25" ht="15.75" x14ac:dyDescent="0.25">
      <c r="B302" s="62"/>
      <c r="C302" s="61"/>
      <c r="D302" s="61"/>
      <c r="E302" s="61"/>
      <c r="F302" s="34" t="s">
        <v>35</v>
      </c>
      <c r="G302" s="52">
        <v>20</v>
      </c>
      <c r="H302" s="20">
        <v>20</v>
      </c>
      <c r="I302" s="20">
        <v>20</v>
      </c>
      <c r="J302" s="53">
        <v>0</v>
      </c>
      <c r="K302" s="53">
        <f t="shared" si="219"/>
        <v>0</v>
      </c>
      <c r="L302" s="53">
        <f t="shared" si="220"/>
        <v>0</v>
      </c>
      <c r="M302" s="53">
        <f t="shared" si="221"/>
        <v>0</v>
      </c>
      <c r="N302" s="53">
        <v>0</v>
      </c>
      <c r="O302" s="53">
        <f t="shared" si="222"/>
        <v>0</v>
      </c>
      <c r="P302" s="53">
        <f t="shared" si="223"/>
        <v>0</v>
      </c>
      <c r="Q302" s="53">
        <f t="shared" si="224"/>
        <v>0</v>
      </c>
      <c r="R302" s="53">
        <v>99.8</v>
      </c>
      <c r="S302" s="53">
        <f t="shared" si="225"/>
        <v>19.96</v>
      </c>
      <c r="T302" s="53">
        <f t="shared" si="226"/>
        <v>19.96</v>
      </c>
      <c r="U302" s="53">
        <f t="shared" si="227"/>
        <v>19.96</v>
      </c>
      <c r="V302" s="53">
        <v>374</v>
      </c>
      <c r="W302" s="53">
        <f t="shared" si="228"/>
        <v>74.8</v>
      </c>
      <c r="X302" s="53">
        <f t="shared" si="229"/>
        <v>74.8</v>
      </c>
      <c r="Y302" s="110">
        <f t="shared" si="230"/>
        <v>74.8</v>
      </c>
    </row>
    <row r="303" spans="2:25" ht="15.75" x14ac:dyDescent="0.25">
      <c r="B303" s="62"/>
      <c r="C303" s="61"/>
      <c r="D303" s="61"/>
      <c r="E303" s="61"/>
      <c r="F303" s="8" t="s">
        <v>65</v>
      </c>
      <c r="G303" s="52">
        <v>1</v>
      </c>
      <c r="H303" s="20">
        <v>1</v>
      </c>
      <c r="I303" s="20">
        <v>1</v>
      </c>
      <c r="J303" s="53">
        <v>0.5</v>
      </c>
      <c r="K303" s="53">
        <f t="shared" si="219"/>
        <v>5.0000000000000001E-3</v>
      </c>
      <c r="L303" s="53">
        <f t="shared" si="220"/>
        <v>5.0000000000000001E-3</v>
      </c>
      <c r="M303" s="53">
        <f t="shared" si="221"/>
        <v>5.0000000000000001E-3</v>
      </c>
      <c r="N303" s="53">
        <v>0.3</v>
      </c>
      <c r="O303" s="53">
        <f t="shared" si="222"/>
        <v>3.0000000000000001E-3</v>
      </c>
      <c r="P303" s="53">
        <f t="shared" si="223"/>
        <v>3.0000000000000001E-3</v>
      </c>
      <c r="Q303" s="53">
        <f t="shared" si="224"/>
        <v>3.0000000000000001E-3</v>
      </c>
      <c r="R303" s="53">
        <v>6.5</v>
      </c>
      <c r="S303" s="53">
        <f t="shared" si="225"/>
        <v>6.5000000000000002E-2</v>
      </c>
      <c r="T303" s="53">
        <f t="shared" si="226"/>
        <v>6.5000000000000002E-2</v>
      </c>
      <c r="U303" s="53">
        <f t="shared" si="227"/>
        <v>6.5000000000000002E-2</v>
      </c>
      <c r="V303" s="53">
        <v>22</v>
      </c>
      <c r="W303" s="53">
        <f t="shared" si="228"/>
        <v>0.22</v>
      </c>
      <c r="X303" s="53">
        <f t="shared" si="229"/>
        <v>0.22</v>
      </c>
      <c r="Y303" s="110">
        <f t="shared" si="230"/>
        <v>0.22</v>
      </c>
    </row>
    <row r="304" spans="2:25" ht="31.5" x14ac:dyDescent="0.25">
      <c r="B304" s="107" t="s">
        <v>37</v>
      </c>
      <c r="C304" s="52">
        <v>20</v>
      </c>
      <c r="D304" s="52">
        <v>35</v>
      </c>
      <c r="E304" s="52">
        <v>40</v>
      </c>
      <c r="F304" s="32" t="s">
        <v>37</v>
      </c>
      <c r="G304" s="20">
        <v>20</v>
      </c>
      <c r="H304" s="20">
        <v>35</v>
      </c>
      <c r="I304" s="20">
        <v>40</v>
      </c>
      <c r="J304" s="53">
        <v>6.5</v>
      </c>
      <c r="K304" s="53">
        <f t="shared" si="219"/>
        <v>1.3</v>
      </c>
      <c r="L304" s="53">
        <f t="shared" si="220"/>
        <v>2.2749999999999999</v>
      </c>
      <c r="M304" s="53">
        <f t="shared" si="221"/>
        <v>2.6</v>
      </c>
      <c r="N304" s="53">
        <v>1</v>
      </c>
      <c r="O304" s="53">
        <f t="shared" si="222"/>
        <v>0.2</v>
      </c>
      <c r="P304" s="53">
        <f t="shared" si="223"/>
        <v>0.35</v>
      </c>
      <c r="Q304" s="53">
        <f t="shared" si="224"/>
        <v>0.4</v>
      </c>
      <c r="R304" s="53">
        <v>40.1</v>
      </c>
      <c r="S304" s="53">
        <f t="shared" si="225"/>
        <v>8.02</v>
      </c>
      <c r="T304" s="53">
        <f t="shared" si="226"/>
        <v>14.035</v>
      </c>
      <c r="U304" s="53">
        <f t="shared" si="227"/>
        <v>16.04</v>
      </c>
      <c r="V304" s="53">
        <v>190</v>
      </c>
      <c r="W304" s="53">
        <f t="shared" si="228"/>
        <v>38</v>
      </c>
      <c r="X304" s="53">
        <f t="shared" si="229"/>
        <v>66.5</v>
      </c>
      <c r="Y304" s="110">
        <f t="shared" si="230"/>
        <v>76</v>
      </c>
    </row>
    <row r="305" spans="2:25" ht="15.75" x14ac:dyDescent="0.25">
      <c r="B305" s="29"/>
      <c r="C305" s="8"/>
      <c r="D305" s="8"/>
      <c r="E305" s="8"/>
      <c r="F305" s="8"/>
      <c r="G305" s="8"/>
      <c r="H305" s="8"/>
      <c r="I305" s="8"/>
      <c r="J305" s="95"/>
      <c r="K305" s="153">
        <f>SUM(K292:K304)</f>
        <v>12.827000000000004</v>
      </c>
      <c r="L305" s="153">
        <f>SUM(L292:L304)</f>
        <v>14.412000000000004</v>
      </c>
      <c r="M305" s="153">
        <f>SUM(M292:M304)</f>
        <v>17.113000000000003</v>
      </c>
      <c r="N305" s="153"/>
      <c r="O305" s="153">
        <f>SUM(O292:O304)</f>
        <v>25.627999999999997</v>
      </c>
      <c r="P305" s="153">
        <f>SUM(P292:P304)</f>
        <v>26.777000000000001</v>
      </c>
      <c r="Q305" s="153">
        <f>SUM(Q292:Q304)</f>
        <v>27.99</v>
      </c>
      <c r="R305" s="153"/>
      <c r="S305" s="153">
        <f>SUM(S292:S304)</f>
        <v>57.358999999999995</v>
      </c>
      <c r="T305" s="153">
        <f>SUM(T292:T304)</f>
        <v>67.95</v>
      </c>
      <c r="U305" s="153">
        <f>SUM(U292:U304)</f>
        <v>72.706000000000003</v>
      </c>
      <c r="V305" s="153"/>
      <c r="W305" s="153">
        <f>SUM(W292:W304)</f>
        <v>501.23</v>
      </c>
      <c r="X305" s="153">
        <f>SUM(X292:X304)</f>
        <v>558.72</v>
      </c>
      <c r="Y305" s="154">
        <f>SUM(Y292:Y304)</f>
        <v>598.5</v>
      </c>
    </row>
    <row r="306" spans="2:25" ht="15.75" x14ac:dyDescent="0.25">
      <c r="B306" s="117" t="s">
        <v>142</v>
      </c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138"/>
    </row>
    <row r="307" spans="2:25" ht="31.5" x14ac:dyDescent="0.25">
      <c r="B307" s="62" t="s">
        <v>88</v>
      </c>
      <c r="C307" s="63" t="s">
        <v>89</v>
      </c>
      <c r="D307" s="63" t="s">
        <v>90</v>
      </c>
      <c r="E307" s="63" t="s">
        <v>91</v>
      </c>
      <c r="F307" s="5" t="s">
        <v>77</v>
      </c>
      <c r="G307" s="20">
        <v>38</v>
      </c>
      <c r="H307" s="20">
        <v>57</v>
      </c>
      <c r="I307" s="20">
        <v>76</v>
      </c>
      <c r="J307" s="53">
        <v>67.7</v>
      </c>
      <c r="K307" s="53">
        <f t="shared" ref="K307:K320" si="231">G307*J307/100</f>
        <v>25.725999999999999</v>
      </c>
      <c r="L307" s="53">
        <f t="shared" ref="L307:L320" si="232">H307*J307/100</f>
        <v>38.588999999999999</v>
      </c>
      <c r="M307" s="53">
        <f t="shared" ref="M307:M320" si="233">I307*J307/100</f>
        <v>51.451999999999998</v>
      </c>
      <c r="N307" s="53">
        <v>18.899999999999999</v>
      </c>
      <c r="O307" s="53">
        <f t="shared" ref="O307:O320" si="234">G307*N307/100</f>
        <v>7.1819999999999995</v>
      </c>
      <c r="P307" s="53">
        <f t="shared" ref="P307:P320" si="235">H307*N307/100</f>
        <v>10.773</v>
      </c>
      <c r="Q307" s="53">
        <f t="shared" ref="Q307:Q320" si="236">I307*N307/100</f>
        <v>14.363999999999999</v>
      </c>
      <c r="R307" s="53">
        <v>12.4</v>
      </c>
      <c r="S307" s="53">
        <f t="shared" ref="S307:S320" si="237">G307*R307/100</f>
        <v>4.7119999999999997</v>
      </c>
      <c r="T307" s="53">
        <f t="shared" ref="T307:T320" si="238">H307*R307/100</f>
        <v>7.0680000000000005</v>
      </c>
      <c r="U307" s="53">
        <f t="shared" ref="U307:U320" si="239">I307*R307/100</f>
        <v>9.4239999999999995</v>
      </c>
      <c r="V307" s="53">
        <v>187</v>
      </c>
      <c r="W307" s="53">
        <f t="shared" ref="W307:W320" si="240">G307*V307/100</f>
        <v>71.06</v>
      </c>
      <c r="X307" s="53">
        <f>(H307*V307)/100</f>
        <v>106.59</v>
      </c>
      <c r="Y307" s="110">
        <f>(I307*V307)/100</f>
        <v>142.12</v>
      </c>
    </row>
    <row r="308" spans="2:25" ht="15.75" x14ac:dyDescent="0.25">
      <c r="B308" s="62"/>
      <c r="C308" s="63"/>
      <c r="D308" s="63"/>
      <c r="E308" s="63"/>
      <c r="F308" s="8" t="s">
        <v>78</v>
      </c>
      <c r="G308" s="20">
        <v>5</v>
      </c>
      <c r="H308" s="20">
        <v>8</v>
      </c>
      <c r="I308" s="20">
        <v>10</v>
      </c>
      <c r="J308" s="53">
        <v>7</v>
      </c>
      <c r="K308" s="53">
        <f t="shared" si="231"/>
        <v>0.35</v>
      </c>
      <c r="L308" s="53">
        <f t="shared" si="232"/>
        <v>0.56000000000000005</v>
      </c>
      <c r="M308" s="53">
        <f t="shared" si="233"/>
        <v>0.7</v>
      </c>
      <c r="N308" s="53">
        <v>0.6</v>
      </c>
      <c r="O308" s="53">
        <f t="shared" si="234"/>
        <v>0.03</v>
      </c>
      <c r="P308" s="53">
        <f t="shared" si="235"/>
        <v>4.8000000000000001E-2</v>
      </c>
      <c r="Q308" s="53">
        <f t="shared" si="236"/>
        <v>0.06</v>
      </c>
      <c r="R308" s="53">
        <v>77.3</v>
      </c>
      <c r="S308" s="53">
        <f t="shared" si="237"/>
        <v>3.8650000000000002</v>
      </c>
      <c r="T308" s="53">
        <f t="shared" si="238"/>
        <v>6.1840000000000002</v>
      </c>
      <c r="U308" s="53">
        <f t="shared" si="239"/>
        <v>7.73</v>
      </c>
      <c r="V308" s="53">
        <v>323</v>
      </c>
      <c r="W308" s="53">
        <f t="shared" si="240"/>
        <v>16.149999999999999</v>
      </c>
      <c r="X308" s="53">
        <f t="shared" ref="X308:X320" si="241">H308*V308/100</f>
        <v>25.84</v>
      </c>
      <c r="Y308" s="110">
        <f t="shared" ref="Y308:Y320" si="242">I308*V308/100</f>
        <v>32.299999999999997</v>
      </c>
    </row>
    <row r="309" spans="2:25" ht="15.75" x14ac:dyDescent="0.25">
      <c r="B309" s="62"/>
      <c r="C309" s="63"/>
      <c r="D309" s="63"/>
      <c r="E309" s="63"/>
      <c r="F309" s="8" t="s">
        <v>23</v>
      </c>
      <c r="G309" s="20">
        <v>18</v>
      </c>
      <c r="H309" s="20">
        <v>27</v>
      </c>
      <c r="I309" s="20">
        <v>36</v>
      </c>
      <c r="J309" s="53">
        <v>1.7</v>
      </c>
      <c r="K309" s="53">
        <f t="shared" si="231"/>
        <v>0.30599999999999999</v>
      </c>
      <c r="L309" s="53">
        <f t="shared" si="232"/>
        <v>0.45899999999999996</v>
      </c>
      <c r="M309" s="53">
        <f t="shared" si="233"/>
        <v>0.61199999999999999</v>
      </c>
      <c r="N309" s="53">
        <v>0</v>
      </c>
      <c r="O309" s="53">
        <f t="shared" si="234"/>
        <v>0</v>
      </c>
      <c r="P309" s="53">
        <f t="shared" si="235"/>
        <v>0</v>
      </c>
      <c r="Q309" s="53">
        <f t="shared" si="236"/>
        <v>0</v>
      </c>
      <c r="R309" s="53">
        <v>9.5</v>
      </c>
      <c r="S309" s="53">
        <f t="shared" si="237"/>
        <v>1.71</v>
      </c>
      <c r="T309" s="53">
        <f t="shared" si="238"/>
        <v>2.5649999999999999</v>
      </c>
      <c r="U309" s="53">
        <f t="shared" si="239"/>
        <v>3.42</v>
      </c>
      <c r="V309" s="53">
        <v>43</v>
      </c>
      <c r="W309" s="53">
        <f t="shared" si="240"/>
        <v>7.74</v>
      </c>
      <c r="X309" s="53">
        <f t="shared" si="241"/>
        <v>11.61</v>
      </c>
      <c r="Y309" s="110">
        <f t="shared" si="242"/>
        <v>15.48</v>
      </c>
    </row>
    <row r="310" spans="2:25" ht="15.75" x14ac:dyDescent="0.25">
      <c r="B310" s="62"/>
      <c r="C310" s="63"/>
      <c r="D310" s="63"/>
      <c r="E310" s="63"/>
      <c r="F310" s="8" t="s">
        <v>24</v>
      </c>
      <c r="G310" s="52">
        <v>8</v>
      </c>
      <c r="H310" s="52">
        <v>12</v>
      </c>
      <c r="I310" s="52">
        <v>32</v>
      </c>
      <c r="J310" s="53">
        <v>0</v>
      </c>
      <c r="K310" s="53">
        <f t="shared" si="231"/>
        <v>0</v>
      </c>
      <c r="L310" s="53">
        <f t="shared" si="232"/>
        <v>0</v>
      </c>
      <c r="M310" s="53">
        <f t="shared" si="233"/>
        <v>0</v>
      </c>
      <c r="N310" s="53">
        <v>99.9</v>
      </c>
      <c r="O310" s="53">
        <f t="shared" si="234"/>
        <v>7.9920000000000009</v>
      </c>
      <c r="P310" s="53">
        <f t="shared" si="235"/>
        <v>11.988000000000001</v>
      </c>
      <c r="Q310" s="53">
        <f t="shared" si="236"/>
        <v>31.968000000000004</v>
      </c>
      <c r="R310" s="53">
        <v>0</v>
      </c>
      <c r="S310" s="53">
        <f t="shared" si="237"/>
        <v>0</v>
      </c>
      <c r="T310" s="53">
        <f t="shared" si="238"/>
        <v>0</v>
      </c>
      <c r="U310" s="53">
        <f t="shared" si="239"/>
        <v>0</v>
      </c>
      <c r="V310" s="53">
        <v>899</v>
      </c>
      <c r="W310" s="53">
        <f t="shared" si="240"/>
        <v>71.92</v>
      </c>
      <c r="X310" s="53">
        <f t="shared" si="241"/>
        <v>107.88</v>
      </c>
      <c r="Y310" s="110">
        <f t="shared" si="242"/>
        <v>287.68</v>
      </c>
    </row>
    <row r="311" spans="2:25" ht="15.75" x14ac:dyDescent="0.25">
      <c r="B311" s="62"/>
      <c r="C311" s="63"/>
      <c r="D311" s="63"/>
      <c r="E311" s="63"/>
      <c r="F311" s="8" t="s">
        <v>26</v>
      </c>
      <c r="G311" s="52">
        <v>4</v>
      </c>
      <c r="H311" s="52">
        <v>6</v>
      </c>
      <c r="I311" s="52">
        <v>8</v>
      </c>
      <c r="J311" s="53">
        <v>11.1</v>
      </c>
      <c r="K311" s="53">
        <f t="shared" si="231"/>
        <v>0.44400000000000001</v>
      </c>
      <c r="L311" s="53">
        <f t="shared" si="232"/>
        <v>0.66599999999999993</v>
      </c>
      <c r="M311" s="53">
        <f t="shared" si="233"/>
        <v>0.88800000000000001</v>
      </c>
      <c r="N311" s="53">
        <v>1.5</v>
      </c>
      <c r="O311" s="53">
        <f t="shared" si="234"/>
        <v>0.06</v>
      </c>
      <c r="P311" s="53">
        <f t="shared" si="235"/>
        <v>0.09</v>
      </c>
      <c r="Q311" s="53">
        <f t="shared" si="236"/>
        <v>0.12</v>
      </c>
      <c r="R311" s="53">
        <v>67.8</v>
      </c>
      <c r="S311" s="53">
        <f t="shared" si="237"/>
        <v>2.7119999999999997</v>
      </c>
      <c r="T311" s="53">
        <f t="shared" si="238"/>
        <v>4.0679999999999996</v>
      </c>
      <c r="U311" s="53">
        <f t="shared" si="239"/>
        <v>5.4239999999999995</v>
      </c>
      <c r="V311" s="53">
        <v>329</v>
      </c>
      <c r="W311" s="53">
        <f t="shared" si="240"/>
        <v>13.16</v>
      </c>
      <c r="X311" s="53">
        <f t="shared" si="241"/>
        <v>19.739999999999998</v>
      </c>
      <c r="Y311" s="110">
        <f t="shared" si="242"/>
        <v>26.32</v>
      </c>
    </row>
    <row r="312" spans="2:25" ht="15.75" x14ac:dyDescent="0.25">
      <c r="B312" s="62"/>
      <c r="C312" s="63"/>
      <c r="D312" s="63"/>
      <c r="E312" s="63"/>
      <c r="F312" s="8" t="s">
        <v>27</v>
      </c>
      <c r="G312" s="52">
        <v>1</v>
      </c>
      <c r="H312" s="52">
        <v>1</v>
      </c>
      <c r="I312" s="52">
        <v>1</v>
      </c>
      <c r="J312" s="53">
        <v>0</v>
      </c>
      <c r="K312" s="53">
        <f t="shared" si="231"/>
        <v>0</v>
      </c>
      <c r="L312" s="53">
        <f t="shared" si="232"/>
        <v>0</v>
      </c>
      <c r="M312" s="53">
        <f t="shared" si="233"/>
        <v>0</v>
      </c>
      <c r="N312" s="53">
        <v>0</v>
      </c>
      <c r="O312" s="53">
        <f t="shared" si="234"/>
        <v>0</v>
      </c>
      <c r="P312" s="53">
        <f t="shared" si="235"/>
        <v>0</v>
      </c>
      <c r="Q312" s="53">
        <f t="shared" si="236"/>
        <v>0</v>
      </c>
      <c r="R312" s="53">
        <v>0</v>
      </c>
      <c r="S312" s="53">
        <f t="shared" si="237"/>
        <v>0</v>
      </c>
      <c r="T312" s="53">
        <f t="shared" si="238"/>
        <v>0</v>
      </c>
      <c r="U312" s="53">
        <f t="shared" si="239"/>
        <v>0</v>
      </c>
      <c r="V312" s="53">
        <v>0</v>
      </c>
      <c r="W312" s="53">
        <f t="shared" si="240"/>
        <v>0</v>
      </c>
      <c r="X312" s="53">
        <f t="shared" si="241"/>
        <v>0</v>
      </c>
      <c r="Y312" s="110">
        <f t="shared" si="242"/>
        <v>0</v>
      </c>
    </row>
    <row r="313" spans="2:25" ht="15.75" x14ac:dyDescent="0.25">
      <c r="B313" s="62" t="s">
        <v>80</v>
      </c>
      <c r="C313" s="61">
        <v>100</v>
      </c>
      <c r="D313" s="61">
        <v>130</v>
      </c>
      <c r="E313" s="61">
        <v>150</v>
      </c>
      <c r="F313" s="37" t="s">
        <v>81</v>
      </c>
      <c r="G313" s="20">
        <v>35</v>
      </c>
      <c r="H313" s="20">
        <v>46</v>
      </c>
      <c r="I313" s="20">
        <v>53</v>
      </c>
      <c r="J313" s="53">
        <v>10.4</v>
      </c>
      <c r="K313" s="53">
        <f t="shared" si="231"/>
        <v>3.64</v>
      </c>
      <c r="L313" s="53">
        <f t="shared" si="232"/>
        <v>4.7840000000000007</v>
      </c>
      <c r="M313" s="53">
        <f t="shared" si="233"/>
        <v>5.5120000000000005</v>
      </c>
      <c r="N313" s="53">
        <v>0.9</v>
      </c>
      <c r="O313" s="53">
        <f t="shared" si="234"/>
        <v>0.315</v>
      </c>
      <c r="P313" s="53">
        <f t="shared" si="235"/>
        <v>0.41399999999999998</v>
      </c>
      <c r="Q313" s="53">
        <f t="shared" si="236"/>
        <v>0.47700000000000004</v>
      </c>
      <c r="R313" s="53">
        <v>75.2</v>
      </c>
      <c r="S313" s="53">
        <f t="shared" si="237"/>
        <v>26.32</v>
      </c>
      <c r="T313" s="53">
        <f t="shared" si="238"/>
        <v>34.592000000000006</v>
      </c>
      <c r="U313" s="53">
        <f t="shared" si="239"/>
        <v>39.856000000000002</v>
      </c>
      <c r="V313" s="53">
        <v>332</v>
      </c>
      <c r="W313" s="53">
        <f t="shared" si="240"/>
        <v>116.2</v>
      </c>
      <c r="X313" s="53">
        <f t="shared" si="241"/>
        <v>152.72</v>
      </c>
      <c r="Y313" s="110">
        <f t="shared" si="242"/>
        <v>175.96</v>
      </c>
    </row>
    <row r="314" spans="2:25" ht="15.75" x14ac:dyDescent="0.25">
      <c r="B314" s="62"/>
      <c r="C314" s="61"/>
      <c r="D314" s="61"/>
      <c r="E314" s="61"/>
      <c r="F314" s="8" t="s">
        <v>82</v>
      </c>
      <c r="G314" s="52">
        <v>5</v>
      </c>
      <c r="H314" s="20">
        <v>5</v>
      </c>
      <c r="I314" s="20">
        <v>5</v>
      </c>
      <c r="J314" s="53">
        <v>1.3</v>
      </c>
      <c r="K314" s="53">
        <f t="shared" si="231"/>
        <v>6.5000000000000002E-2</v>
      </c>
      <c r="L314" s="53">
        <f t="shared" si="232"/>
        <v>6.5000000000000002E-2</v>
      </c>
      <c r="M314" s="53">
        <f t="shared" si="233"/>
        <v>6.5000000000000002E-2</v>
      </c>
      <c r="N314" s="53">
        <v>72.5</v>
      </c>
      <c r="O314" s="53">
        <f t="shared" si="234"/>
        <v>3.625</v>
      </c>
      <c r="P314" s="53">
        <f t="shared" si="235"/>
        <v>3.625</v>
      </c>
      <c r="Q314" s="53">
        <f t="shared" si="236"/>
        <v>3.625</v>
      </c>
      <c r="R314" s="53">
        <v>0.9</v>
      </c>
      <c r="S314" s="53">
        <f t="shared" si="237"/>
        <v>4.4999999999999998E-2</v>
      </c>
      <c r="T314" s="53">
        <f t="shared" si="238"/>
        <v>4.4999999999999998E-2</v>
      </c>
      <c r="U314" s="53">
        <f t="shared" si="239"/>
        <v>4.4999999999999998E-2</v>
      </c>
      <c r="V314" s="53">
        <v>661</v>
      </c>
      <c r="W314" s="53">
        <f t="shared" si="240"/>
        <v>33.049999999999997</v>
      </c>
      <c r="X314" s="53">
        <f t="shared" si="241"/>
        <v>33.049999999999997</v>
      </c>
      <c r="Y314" s="110">
        <f t="shared" si="242"/>
        <v>33.049999999999997</v>
      </c>
    </row>
    <row r="315" spans="2:25" ht="15.75" x14ac:dyDescent="0.25">
      <c r="B315" s="62"/>
      <c r="C315" s="61"/>
      <c r="D315" s="61"/>
      <c r="E315" s="61"/>
      <c r="F315" s="8" t="s">
        <v>27</v>
      </c>
      <c r="G315" s="52">
        <v>1</v>
      </c>
      <c r="H315" s="20">
        <v>1</v>
      </c>
      <c r="I315" s="20">
        <v>1</v>
      </c>
      <c r="J315" s="53">
        <v>0</v>
      </c>
      <c r="K315" s="53">
        <f t="shared" si="231"/>
        <v>0</v>
      </c>
      <c r="L315" s="53">
        <f t="shared" si="232"/>
        <v>0</v>
      </c>
      <c r="M315" s="53">
        <f t="shared" si="233"/>
        <v>0</v>
      </c>
      <c r="N315" s="53">
        <v>0</v>
      </c>
      <c r="O315" s="53">
        <f t="shared" si="234"/>
        <v>0</v>
      </c>
      <c r="P315" s="53">
        <f t="shared" si="235"/>
        <v>0</v>
      </c>
      <c r="Q315" s="53">
        <f t="shared" si="236"/>
        <v>0</v>
      </c>
      <c r="R315" s="53">
        <v>0</v>
      </c>
      <c r="S315" s="53">
        <f t="shared" si="237"/>
        <v>0</v>
      </c>
      <c r="T315" s="53">
        <f t="shared" si="238"/>
        <v>0</v>
      </c>
      <c r="U315" s="53">
        <f t="shared" si="239"/>
        <v>0</v>
      </c>
      <c r="V315" s="53">
        <v>0</v>
      </c>
      <c r="W315" s="53">
        <f t="shared" si="240"/>
        <v>0</v>
      </c>
      <c r="X315" s="53">
        <f t="shared" si="241"/>
        <v>0</v>
      </c>
      <c r="Y315" s="110">
        <f t="shared" si="242"/>
        <v>0</v>
      </c>
    </row>
    <row r="316" spans="2:25" ht="15.75" x14ac:dyDescent="0.25">
      <c r="B316" s="62" t="s">
        <v>109</v>
      </c>
      <c r="C316" s="61">
        <v>200</v>
      </c>
      <c r="D316" s="61">
        <v>200</v>
      </c>
      <c r="E316" s="61">
        <v>200</v>
      </c>
      <c r="F316" s="11" t="s">
        <v>34</v>
      </c>
      <c r="G316" s="20">
        <v>1</v>
      </c>
      <c r="H316" s="20">
        <v>1</v>
      </c>
      <c r="I316" s="20">
        <v>1</v>
      </c>
      <c r="J316" s="53">
        <v>0.1</v>
      </c>
      <c r="K316" s="53">
        <f t="shared" si="231"/>
        <v>1E-3</v>
      </c>
      <c r="L316" s="53">
        <f t="shared" si="232"/>
        <v>1E-3</v>
      </c>
      <c r="M316" s="53">
        <f t="shared" si="233"/>
        <v>1E-3</v>
      </c>
      <c r="N316" s="53">
        <v>0</v>
      </c>
      <c r="O316" s="53">
        <f t="shared" si="234"/>
        <v>0</v>
      </c>
      <c r="P316" s="53">
        <f t="shared" si="235"/>
        <v>0</v>
      </c>
      <c r="Q316" s="53">
        <f t="shared" si="236"/>
        <v>0</v>
      </c>
      <c r="R316" s="53">
        <v>0</v>
      </c>
      <c r="S316" s="53">
        <f t="shared" si="237"/>
        <v>0</v>
      </c>
      <c r="T316" s="53">
        <f t="shared" si="238"/>
        <v>0</v>
      </c>
      <c r="U316" s="53">
        <f t="shared" si="239"/>
        <v>0</v>
      </c>
      <c r="V316" s="53">
        <v>5</v>
      </c>
      <c r="W316" s="53">
        <f t="shared" si="240"/>
        <v>0.05</v>
      </c>
      <c r="X316" s="53">
        <f t="shared" si="241"/>
        <v>0.05</v>
      </c>
      <c r="Y316" s="110">
        <f t="shared" si="242"/>
        <v>0.05</v>
      </c>
    </row>
    <row r="317" spans="2:25" ht="15.75" x14ac:dyDescent="0.25">
      <c r="B317" s="62"/>
      <c r="C317" s="61"/>
      <c r="D317" s="61"/>
      <c r="E317" s="61"/>
      <c r="F317" s="8" t="s">
        <v>35</v>
      </c>
      <c r="G317" s="20">
        <v>15</v>
      </c>
      <c r="H317" s="20">
        <v>15</v>
      </c>
      <c r="I317" s="20">
        <v>15</v>
      </c>
      <c r="J317" s="53">
        <v>0</v>
      </c>
      <c r="K317" s="53">
        <f t="shared" si="231"/>
        <v>0</v>
      </c>
      <c r="L317" s="53">
        <f t="shared" si="232"/>
        <v>0</v>
      </c>
      <c r="M317" s="53">
        <f t="shared" si="233"/>
        <v>0</v>
      </c>
      <c r="N317" s="53">
        <v>0</v>
      </c>
      <c r="O317" s="53">
        <f t="shared" si="234"/>
        <v>0</v>
      </c>
      <c r="P317" s="53">
        <f t="shared" si="235"/>
        <v>0</v>
      </c>
      <c r="Q317" s="53">
        <f t="shared" si="236"/>
        <v>0</v>
      </c>
      <c r="R317" s="53">
        <v>99.8</v>
      </c>
      <c r="S317" s="53">
        <f t="shared" si="237"/>
        <v>14.97</v>
      </c>
      <c r="T317" s="53">
        <f t="shared" si="238"/>
        <v>14.97</v>
      </c>
      <c r="U317" s="53">
        <f t="shared" si="239"/>
        <v>14.97</v>
      </c>
      <c r="V317" s="53">
        <v>374</v>
      </c>
      <c r="W317" s="53">
        <f t="shared" si="240"/>
        <v>56.1</v>
      </c>
      <c r="X317" s="53">
        <f t="shared" si="241"/>
        <v>56.1</v>
      </c>
      <c r="Y317" s="110">
        <f t="shared" si="242"/>
        <v>56.1</v>
      </c>
    </row>
    <row r="318" spans="2:25" ht="15.75" x14ac:dyDescent="0.25">
      <c r="B318" s="54" t="s">
        <v>95</v>
      </c>
      <c r="C318" s="52">
        <v>20</v>
      </c>
      <c r="D318" s="52">
        <v>20</v>
      </c>
      <c r="E318" s="52">
        <v>20</v>
      </c>
      <c r="F318" s="8" t="s">
        <v>84</v>
      </c>
      <c r="G318" s="20">
        <v>20</v>
      </c>
      <c r="H318" s="20">
        <v>20</v>
      </c>
      <c r="I318" s="20">
        <v>20</v>
      </c>
      <c r="J318" s="53">
        <v>23.5</v>
      </c>
      <c r="K318" s="53">
        <f>G318*J318/100</f>
        <v>4.7</v>
      </c>
      <c r="L318" s="53">
        <f>H318*J318/100</f>
        <v>4.7</v>
      </c>
      <c r="M318" s="53">
        <f>I318*J318/100</f>
        <v>4.7</v>
      </c>
      <c r="N318" s="53">
        <v>30.9</v>
      </c>
      <c r="O318" s="53">
        <f>G318*N318/100</f>
        <v>6.18</v>
      </c>
      <c r="P318" s="53">
        <f>H318*N318/100</f>
        <v>6.18</v>
      </c>
      <c r="Q318" s="53">
        <f>I318*N318/100</f>
        <v>6.18</v>
      </c>
      <c r="R318" s="53">
        <v>0</v>
      </c>
      <c r="S318" s="53">
        <f>G318*R318/100</f>
        <v>0</v>
      </c>
      <c r="T318" s="53">
        <f>H318*R318/100</f>
        <v>0</v>
      </c>
      <c r="U318" s="53">
        <f>I318*R318/100</f>
        <v>0</v>
      </c>
      <c r="V318" s="53">
        <v>380</v>
      </c>
      <c r="W318" s="53">
        <f>G318*V318/100</f>
        <v>76</v>
      </c>
      <c r="X318" s="53">
        <f>H318*V318/100</f>
        <v>76</v>
      </c>
      <c r="Y318" s="110">
        <f>I318*V318/100</f>
        <v>76</v>
      </c>
    </row>
    <row r="319" spans="2:25" ht="15.75" x14ac:dyDescent="0.25">
      <c r="B319" s="114" t="s">
        <v>32</v>
      </c>
      <c r="C319" s="52">
        <v>10</v>
      </c>
      <c r="D319" s="52">
        <v>10</v>
      </c>
      <c r="E319" s="52">
        <v>10</v>
      </c>
      <c r="F319" s="8" t="s">
        <v>32</v>
      </c>
      <c r="G319" s="20">
        <v>10</v>
      </c>
      <c r="H319" s="20">
        <v>10</v>
      </c>
      <c r="I319" s="20">
        <v>10</v>
      </c>
      <c r="J319" s="53">
        <v>0.8</v>
      </c>
      <c r="K319" s="53">
        <f t="shared" si="231"/>
        <v>0.08</v>
      </c>
      <c r="L319" s="53">
        <f t="shared" si="232"/>
        <v>0.08</v>
      </c>
      <c r="M319" s="53">
        <f t="shared" si="233"/>
        <v>0.08</v>
      </c>
      <c r="N319" s="53">
        <v>0</v>
      </c>
      <c r="O319" s="53">
        <f t="shared" si="234"/>
        <v>0</v>
      </c>
      <c r="P319" s="53">
        <f t="shared" si="235"/>
        <v>0</v>
      </c>
      <c r="Q319" s="53">
        <f t="shared" si="236"/>
        <v>0</v>
      </c>
      <c r="R319" s="53">
        <v>80.3</v>
      </c>
      <c r="S319" s="53">
        <f t="shared" si="237"/>
        <v>8.0299999999999994</v>
      </c>
      <c r="T319" s="53">
        <f t="shared" si="238"/>
        <v>8.0299999999999994</v>
      </c>
      <c r="U319" s="53">
        <f t="shared" si="239"/>
        <v>8.0299999999999994</v>
      </c>
      <c r="V319" s="53">
        <v>328</v>
      </c>
      <c r="W319" s="53">
        <f t="shared" si="240"/>
        <v>32.799999999999997</v>
      </c>
      <c r="X319" s="53">
        <f t="shared" si="241"/>
        <v>32.799999999999997</v>
      </c>
      <c r="Y319" s="110">
        <f t="shared" si="242"/>
        <v>32.799999999999997</v>
      </c>
    </row>
    <row r="320" spans="2:25" ht="31.5" x14ac:dyDescent="0.25">
      <c r="B320" s="107" t="s">
        <v>37</v>
      </c>
      <c r="C320" s="52">
        <v>20</v>
      </c>
      <c r="D320" s="52">
        <v>35</v>
      </c>
      <c r="E320" s="52">
        <v>40</v>
      </c>
      <c r="F320" s="39" t="s">
        <v>37</v>
      </c>
      <c r="G320" s="20">
        <v>20</v>
      </c>
      <c r="H320" s="20">
        <v>35</v>
      </c>
      <c r="I320" s="20">
        <v>40</v>
      </c>
      <c r="J320" s="53">
        <v>6.5</v>
      </c>
      <c r="K320" s="53">
        <f t="shared" si="231"/>
        <v>1.3</v>
      </c>
      <c r="L320" s="53">
        <f t="shared" si="232"/>
        <v>2.2749999999999999</v>
      </c>
      <c r="M320" s="53">
        <f t="shared" si="233"/>
        <v>2.6</v>
      </c>
      <c r="N320" s="53">
        <v>1</v>
      </c>
      <c r="O320" s="53">
        <f t="shared" si="234"/>
        <v>0.2</v>
      </c>
      <c r="P320" s="53">
        <f t="shared" si="235"/>
        <v>0.35</v>
      </c>
      <c r="Q320" s="53">
        <f t="shared" si="236"/>
        <v>0.4</v>
      </c>
      <c r="R320" s="53">
        <v>40.1</v>
      </c>
      <c r="S320" s="53">
        <f t="shared" si="237"/>
        <v>8.02</v>
      </c>
      <c r="T320" s="53">
        <f t="shared" si="238"/>
        <v>14.035</v>
      </c>
      <c r="U320" s="53">
        <f t="shared" si="239"/>
        <v>16.04</v>
      </c>
      <c r="V320" s="53">
        <v>190</v>
      </c>
      <c r="W320" s="53">
        <f t="shared" si="240"/>
        <v>38</v>
      </c>
      <c r="X320" s="53">
        <f t="shared" si="241"/>
        <v>66.5</v>
      </c>
      <c r="Y320" s="110">
        <f t="shared" si="242"/>
        <v>76</v>
      </c>
    </row>
    <row r="321" spans="2:25" ht="15.75" x14ac:dyDescent="0.25">
      <c r="B321" s="29"/>
      <c r="C321" s="8"/>
      <c r="D321" s="8"/>
      <c r="E321" s="8"/>
      <c r="F321" s="8"/>
      <c r="G321" s="8"/>
      <c r="H321" s="8"/>
      <c r="I321" s="8"/>
      <c r="J321" s="153"/>
      <c r="K321" s="153">
        <f>SUM(K307:K320)</f>
        <v>36.612000000000002</v>
      </c>
      <c r="L321" s="153">
        <f>SUM(L307:L320)</f>
        <v>52.178999999999995</v>
      </c>
      <c r="M321" s="153">
        <f>SUM(M307:M320)</f>
        <v>66.61</v>
      </c>
      <c r="N321" s="153"/>
      <c r="O321" s="153">
        <f>SUM(O307:O320)</f>
        <v>25.584</v>
      </c>
      <c r="P321" s="153">
        <f>SUM(P307:P320)</f>
        <v>33.468000000000004</v>
      </c>
      <c r="Q321" s="153">
        <f>SUM(Q307:Q320)</f>
        <v>57.193999999999996</v>
      </c>
      <c r="R321" s="153"/>
      <c r="S321" s="153">
        <f>SUM(S307:S320)</f>
        <v>70.384</v>
      </c>
      <c r="T321" s="153">
        <f>SUM(T307:T320)</f>
        <v>91.557000000000002</v>
      </c>
      <c r="U321" s="153">
        <f>SUM(U307:U320)</f>
        <v>104.93899999999999</v>
      </c>
      <c r="V321" s="153"/>
      <c r="W321" s="153">
        <f>SUM(W307:W320)</f>
        <v>532.23</v>
      </c>
      <c r="X321" s="153">
        <f>SUM(X307:X320)</f>
        <v>688.88</v>
      </c>
      <c r="Y321" s="154">
        <f>SUM(Y307:Y320)</f>
        <v>953.8599999999999</v>
      </c>
    </row>
    <row r="322" spans="2:25" ht="15.75" x14ac:dyDescent="0.25">
      <c r="B322" s="140" t="s">
        <v>156</v>
      </c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41"/>
    </row>
    <row r="323" spans="2:25" ht="15.75" x14ac:dyDescent="0.25">
      <c r="B323" s="117" t="s">
        <v>130</v>
      </c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138"/>
    </row>
    <row r="324" spans="2:25" ht="31.5" x14ac:dyDescent="0.25">
      <c r="B324" s="62" t="s">
        <v>126</v>
      </c>
      <c r="C324" s="61">
        <v>200</v>
      </c>
      <c r="D324" s="61">
        <v>200</v>
      </c>
      <c r="E324" s="61">
        <v>250</v>
      </c>
      <c r="F324" s="5" t="s">
        <v>127</v>
      </c>
      <c r="G324" s="20">
        <v>80</v>
      </c>
      <c r="H324" s="20">
        <v>80</v>
      </c>
      <c r="I324" s="20">
        <v>143</v>
      </c>
      <c r="J324" s="53">
        <v>67.7</v>
      </c>
      <c r="K324" s="53">
        <f t="shared" ref="K324:K330" si="243">G324*J324/100</f>
        <v>54.16</v>
      </c>
      <c r="L324" s="53">
        <f t="shared" ref="L324:L330" si="244">H324*J324/100</f>
        <v>54.16</v>
      </c>
      <c r="M324" s="53">
        <f t="shared" ref="M324:M330" si="245">I324*J324/100</f>
        <v>96.811000000000007</v>
      </c>
      <c r="N324" s="53">
        <v>18.899999999999999</v>
      </c>
      <c r="O324" s="53">
        <f t="shared" ref="O324:O330" si="246">G324*N324/100</f>
        <v>15.12</v>
      </c>
      <c r="P324" s="53">
        <f t="shared" ref="P324:P330" si="247">H324*N324/100</f>
        <v>15.12</v>
      </c>
      <c r="Q324" s="53">
        <f t="shared" ref="Q324:Q330" si="248">I324*N324/100</f>
        <v>27.026999999999997</v>
      </c>
      <c r="R324" s="53">
        <v>12.4</v>
      </c>
      <c r="S324" s="53">
        <f t="shared" ref="S324:S330" si="249">G324*R324/100</f>
        <v>9.92</v>
      </c>
      <c r="T324" s="53">
        <f t="shared" ref="T324:T330" si="250">H324*R324/100</f>
        <v>9.92</v>
      </c>
      <c r="U324" s="53">
        <f t="shared" ref="U324:U330" si="251">I324*R324/100</f>
        <v>17.731999999999999</v>
      </c>
      <c r="V324" s="53">
        <v>187</v>
      </c>
      <c r="W324" s="53">
        <f t="shared" ref="W324:W330" si="252">G324*V324/100</f>
        <v>149.6</v>
      </c>
      <c r="X324" s="53">
        <f>(H324*V324)/100</f>
        <v>149.6</v>
      </c>
      <c r="Y324" s="110">
        <f>(I324*V324)/100</f>
        <v>267.41000000000003</v>
      </c>
    </row>
    <row r="325" spans="2:25" ht="15.75" x14ac:dyDescent="0.25">
      <c r="B325" s="62"/>
      <c r="C325" s="61"/>
      <c r="D325" s="61"/>
      <c r="E325" s="61"/>
      <c r="F325" s="8" t="s">
        <v>128</v>
      </c>
      <c r="G325" s="20">
        <v>43</v>
      </c>
      <c r="H325" s="20">
        <v>43</v>
      </c>
      <c r="I325" s="20">
        <v>68</v>
      </c>
      <c r="J325" s="53">
        <v>7</v>
      </c>
      <c r="K325" s="53">
        <f t="shared" si="243"/>
        <v>3.01</v>
      </c>
      <c r="L325" s="53">
        <f t="shared" si="244"/>
        <v>3.01</v>
      </c>
      <c r="M325" s="53">
        <f t="shared" si="245"/>
        <v>4.76</v>
      </c>
      <c r="N325" s="53">
        <v>0.6</v>
      </c>
      <c r="O325" s="53">
        <f t="shared" si="246"/>
        <v>0.25800000000000001</v>
      </c>
      <c r="P325" s="53">
        <f t="shared" si="247"/>
        <v>0.25800000000000001</v>
      </c>
      <c r="Q325" s="53">
        <f t="shared" si="248"/>
        <v>0.40799999999999997</v>
      </c>
      <c r="R325" s="53">
        <v>77.3</v>
      </c>
      <c r="S325" s="53">
        <f t="shared" si="249"/>
        <v>33.239000000000004</v>
      </c>
      <c r="T325" s="53">
        <f t="shared" si="250"/>
        <v>33.239000000000004</v>
      </c>
      <c r="U325" s="53">
        <f t="shared" si="251"/>
        <v>52.563999999999993</v>
      </c>
      <c r="V325" s="53">
        <v>323</v>
      </c>
      <c r="W325" s="53">
        <f t="shared" si="252"/>
        <v>138.88999999999999</v>
      </c>
      <c r="X325" s="53">
        <f t="shared" ref="X325:X330" si="253">H325*V325/100</f>
        <v>138.88999999999999</v>
      </c>
      <c r="Y325" s="110">
        <f t="shared" ref="Y325:Y330" si="254">I325*V325/100</f>
        <v>219.64</v>
      </c>
    </row>
    <row r="326" spans="2:25" ht="15.75" x14ac:dyDescent="0.25">
      <c r="B326" s="62"/>
      <c r="C326" s="61"/>
      <c r="D326" s="61"/>
      <c r="E326" s="61"/>
      <c r="F326" s="8" t="s">
        <v>93</v>
      </c>
      <c r="G326" s="20">
        <v>13</v>
      </c>
      <c r="H326" s="20">
        <v>13</v>
      </c>
      <c r="I326" s="20">
        <v>10</v>
      </c>
      <c r="J326" s="53">
        <v>0</v>
      </c>
      <c r="K326" s="53">
        <f t="shared" si="243"/>
        <v>0</v>
      </c>
      <c r="L326" s="53">
        <f t="shared" si="244"/>
        <v>0</v>
      </c>
      <c r="M326" s="53">
        <f t="shared" si="245"/>
        <v>0</v>
      </c>
      <c r="N326" s="53">
        <v>99.9</v>
      </c>
      <c r="O326" s="53">
        <f t="shared" si="246"/>
        <v>12.987</v>
      </c>
      <c r="P326" s="53">
        <f t="shared" si="247"/>
        <v>12.987</v>
      </c>
      <c r="Q326" s="53">
        <f t="shared" si="248"/>
        <v>9.99</v>
      </c>
      <c r="R326" s="53">
        <v>0</v>
      </c>
      <c r="S326" s="53">
        <f t="shared" si="249"/>
        <v>0</v>
      </c>
      <c r="T326" s="53">
        <f t="shared" si="250"/>
        <v>0</v>
      </c>
      <c r="U326" s="53">
        <f t="shared" si="251"/>
        <v>0</v>
      </c>
      <c r="V326" s="53">
        <v>899</v>
      </c>
      <c r="W326" s="53">
        <f t="shared" si="252"/>
        <v>116.87</v>
      </c>
      <c r="X326" s="53">
        <f t="shared" si="253"/>
        <v>116.87</v>
      </c>
      <c r="Y326" s="110">
        <f t="shared" si="254"/>
        <v>89.9</v>
      </c>
    </row>
    <row r="327" spans="2:25" ht="15.75" x14ac:dyDescent="0.25">
      <c r="B327" s="62"/>
      <c r="C327" s="61"/>
      <c r="D327" s="61"/>
      <c r="E327" s="61"/>
      <c r="F327" s="8" t="s">
        <v>23</v>
      </c>
      <c r="G327" s="20">
        <v>13</v>
      </c>
      <c r="H327" s="20">
        <v>13</v>
      </c>
      <c r="I327" s="20">
        <v>10</v>
      </c>
      <c r="J327" s="53">
        <v>1.7</v>
      </c>
      <c r="K327" s="53">
        <f t="shared" si="243"/>
        <v>0.22099999999999997</v>
      </c>
      <c r="L327" s="53">
        <f t="shared" si="244"/>
        <v>0.22099999999999997</v>
      </c>
      <c r="M327" s="53">
        <f t="shared" si="245"/>
        <v>0.17</v>
      </c>
      <c r="N327" s="53">
        <v>0</v>
      </c>
      <c r="O327" s="53">
        <f t="shared" si="246"/>
        <v>0</v>
      </c>
      <c r="P327" s="53">
        <f t="shared" si="247"/>
        <v>0</v>
      </c>
      <c r="Q327" s="53">
        <f t="shared" si="248"/>
        <v>0</v>
      </c>
      <c r="R327" s="53">
        <v>9.5</v>
      </c>
      <c r="S327" s="53">
        <f t="shared" si="249"/>
        <v>1.2350000000000001</v>
      </c>
      <c r="T327" s="53">
        <f t="shared" si="250"/>
        <v>1.2350000000000001</v>
      </c>
      <c r="U327" s="53">
        <f t="shared" si="251"/>
        <v>0.95</v>
      </c>
      <c r="V327" s="53">
        <v>43</v>
      </c>
      <c r="W327" s="53">
        <f t="shared" si="252"/>
        <v>5.59</v>
      </c>
      <c r="X327" s="53">
        <f t="shared" si="253"/>
        <v>5.59</v>
      </c>
      <c r="Y327" s="110">
        <f t="shared" si="254"/>
        <v>4.3</v>
      </c>
    </row>
    <row r="328" spans="2:25" ht="15.75" x14ac:dyDescent="0.25">
      <c r="B328" s="62"/>
      <c r="C328" s="61"/>
      <c r="D328" s="61"/>
      <c r="E328" s="61"/>
      <c r="F328" s="8" t="s">
        <v>22</v>
      </c>
      <c r="G328" s="20">
        <v>10</v>
      </c>
      <c r="H328" s="20">
        <v>10</v>
      </c>
      <c r="I328" s="20">
        <v>15</v>
      </c>
      <c r="J328" s="53">
        <v>1.3</v>
      </c>
      <c r="K328" s="53">
        <f t="shared" si="243"/>
        <v>0.13</v>
      </c>
      <c r="L328" s="53">
        <f t="shared" si="244"/>
        <v>0.13</v>
      </c>
      <c r="M328" s="53">
        <f t="shared" si="245"/>
        <v>0.19500000000000001</v>
      </c>
      <c r="N328" s="53">
        <v>0.1</v>
      </c>
      <c r="O328" s="53">
        <f t="shared" si="246"/>
        <v>0.01</v>
      </c>
      <c r="P328" s="53">
        <f t="shared" si="247"/>
        <v>0.01</v>
      </c>
      <c r="Q328" s="53">
        <f t="shared" si="248"/>
        <v>1.4999999999999999E-2</v>
      </c>
      <c r="R328" s="53">
        <v>7</v>
      </c>
      <c r="S328" s="53">
        <f t="shared" si="249"/>
        <v>0.7</v>
      </c>
      <c r="T328" s="53">
        <f t="shared" si="250"/>
        <v>0.7</v>
      </c>
      <c r="U328" s="53">
        <f t="shared" si="251"/>
        <v>1.05</v>
      </c>
      <c r="V328" s="53">
        <v>33</v>
      </c>
      <c r="W328" s="53">
        <f t="shared" si="252"/>
        <v>3.3</v>
      </c>
      <c r="X328" s="53">
        <f t="shared" si="253"/>
        <v>3.3</v>
      </c>
      <c r="Y328" s="110">
        <f t="shared" si="254"/>
        <v>4.95</v>
      </c>
    </row>
    <row r="329" spans="2:25" ht="15.75" x14ac:dyDescent="0.25">
      <c r="B329" s="62"/>
      <c r="C329" s="61"/>
      <c r="D329" s="61"/>
      <c r="E329" s="61"/>
      <c r="F329" s="8" t="s">
        <v>25</v>
      </c>
      <c r="G329" s="20">
        <v>10</v>
      </c>
      <c r="H329" s="20">
        <v>10</v>
      </c>
      <c r="I329" s="20">
        <v>15</v>
      </c>
      <c r="J329" s="53">
        <v>3.6</v>
      </c>
      <c r="K329" s="53">
        <f t="shared" si="243"/>
        <v>0.36</v>
      </c>
      <c r="L329" s="53">
        <f t="shared" si="244"/>
        <v>0.36</v>
      </c>
      <c r="M329" s="53">
        <f t="shared" si="245"/>
        <v>0.54</v>
      </c>
      <c r="N329" s="53">
        <v>0</v>
      </c>
      <c r="O329" s="53">
        <f t="shared" si="246"/>
        <v>0</v>
      </c>
      <c r="P329" s="53">
        <f t="shared" si="247"/>
        <v>0</v>
      </c>
      <c r="Q329" s="53">
        <f t="shared" si="248"/>
        <v>0</v>
      </c>
      <c r="R329" s="53">
        <v>11.8</v>
      </c>
      <c r="S329" s="53">
        <f t="shared" si="249"/>
        <v>1.18</v>
      </c>
      <c r="T329" s="53">
        <f t="shared" si="250"/>
        <v>1.18</v>
      </c>
      <c r="U329" s="53">
        <f t="shared" si="251"/>
        <v>1.77</v>
      </c>
      <c r="V329" s="53">
        <v>63</v>
      </c>
      <c r="W329" s="53">
        <f t="shared" si="252"/>
        <v>6.3</v>
      </c>
      <c r="X329" s="53">
        <f t="shared" si="253"/>
        <v>6.3</v>
      </c>
      <c r="Y329" s="110">
        <f t="shared" si="254"/>
        <v>9.4499999999999993</v>
      </c>
    </row>
    <row r="330" spans="2:25" ht="15.75" x14ac:dyDescent="0.25">
      <c r="B330" s="62"/>
      <c r="C330" s="61"/>
      <c r="D330" s="61"/>
      <c r="E330" s="61"/>
      <c r="F330" s="8" t="s">
        <v>27</v>
      </c>
      <c r="G330" s="20">
        <v>1</v>
      </c>
      <c r="H330" s="20">
        <v>1</v>
      </c>
      <c r="I330" s="20">
        <v>1</v>
      </c>
      <c r="J330" s="53">
        <v>0</v>
      </c>
      <c r="K330" s="53">
        <f t="shared" si="243"/>
        <v>0</v>
      </c>
      <c r="L330" s="53">
        <f t="shared" si="244"/>
        <v>0</v>
      </c>
      <c r="M330" s="53">
        <f t="shared" si="245"/>
        <v>0</v>
      </c>
      <c r="N330" s="53">
        <v>0</v>
      </c>
      <c r="O330" s="53">
        <f t="shared" si="246"/>
        <v>0</v>
      </c>
      <c r="P330" s="53">
        <f t="shared" si="247"/>
        <v>0</v>
      </c>
      <c r="Q330" s="53">
        <f t="shared" si="248"/>
        <v>0</v>
      </c>
      <c r="R330" s="53">
        <v>0</v>
      </c>
      <c r="S330" s="53">
        <f t="shared" si="249"/>
        <v>0</v>
      </c>
      <c r="T330" s="53">
        <f t="shared" si="250"/>
        <v>0</v>
      </c>
      <c r="U330" s="53">
        <f t="shared" si="251"/>
        <v>0</v>
      </c>
      <c r="V330" s="53">
        <v>0</v>
      </c>
      <c r="W330" s="53">
        <f t="shared" si="252"/>
        <v>0</v>
      </c>
      <c r="X330" s="53">
        <f t="shared" si="253"/>
        <v>0</v>
      </c>
      <c r="Y330" s="110">
        <f t="shared" si="254"/>
        <v>0</v>
      </c>
    </row>
    <row r="331" spans="2:25" ht="15.75" x14ac:dyDescent="0.25">
      <c r="B331" s="29" t="s">
        <v>69</v>
      </c>
      <c r="C331" s="35">
        <v>100</v>
      </c>
      <c r="D331" s="35">
        <v>100</v>
      </c>
      <c r="E331" s="35">
        <v>100</v>
      </c>
      <c r="F331" s="8" t="s">
        <v>71</v>
      </c>
      <c r="G331" s="20">
        <v>100</v>
      </c>
      <c r="H331" s="20">
        <v>100</v>
      </c>
      <c r="I331" s="20">
        <v>100</v>
      </c>
      <c r="J331" s="57">
        <v>0.4</v>
      </c>
      <c r="K331" s="57">
        <v>0.4</v>
      </c>
      <c r="L331" s="57">
        <v>0.4</v>
      </c>
      <c r="M331" s="57">
        <v>0.4</v>
      </c>
      <c r="N331" s="57">
        <v>0</v>
      </c>
      <c r="O331" s="57">
        <v>0</v>
      </c>
      <c r="P331" s="57">
        <v>0</v>
      </c>
      <c r="Q331" s="57">
        <v>0</v>
      </c>
      <c r="R331" s="57">
        <v>11.3</v>
      </c>
      <c r="S331" s="57">
        <v>11.3</v>
      </c>
      <c r="T331" s="57">
        <v>11.3</v>
      </c>
      <c r="U331" s="57">
        <v>11.3</v>
      </c>
      <c r="V331" s="57">
        <v>46</v>
      </c>
      <c r="W331" s="57">
        <v>46</v>
      </c>
      <c r="X331" s="57">
        <v>46</v>
      </c>
      <c r="Y331" s="122">
        <v>46</v>
      </c>
    </row>
    <row r="332" spans="2:25" ht="15.75" x14ac:dyDescent="0.25">
      <c r="B332" s="114" t="s">
        <v>32</v>
      </c>
      <c r="C332" s="52">
        <v>10</v>
      </c>
      <c r="D332" s="52">
        <v>10</v>
      </c>
      <c r="E332" s="52">
        <v>10</v>
      </c>
      <c r="F332" s="8" t="s">
        <v>32</v>
      </c>
      <c r="G332" s="52">
        <v>10</v>
      </c>
      <c r="H332" s="52">
        <v>10</v>
      </c>
      <c r="I332" s="52">
        <v>10</v>
      </c>
      <c r="J332" s="53">
        <v>0.8</v>
      </c>
      <c r="K332" s="53">
        <f>G332*J332/100</f>
        <v>0.08</v>
      </c>
      <c r="L332" s="53">
        <f>H332*J332/100</f>
        <v>0.08</v>
      </c>
      <c r="M332" s="53">
        <f>I332*J332/100</f>
        <v>0.08</v>
      </c>
      <c r="N332" s="53">
        <v>0</v>
      </c>
      <c r="O332" s="53">
        <f>G332*N332/100</f>
        <v>0</v>
      </c>
      <c r="P332" s="53">
        <f>H332*N332/100</f>
        <v>0</v>
      </c>
      <c r="Q332" s="53">
        <f>I332*N332/100</f>
        <v>0</v>
      </c>
      <c r="R332" s="53">
        <v>80.3</v>
      </c>
      <c r="S332" s="53">
        <f>G332*R332/100</f>
        <v>8.0299999999999994</v>
      </c>
      <c r="T332" s="53">
        <f>H332*R332/100</f>
        <v>8.0299999999999994</v>
      </c>
      <c r="U332" s="53">
        <f>I332*R332/100</f>
        <v>8.0299999999999994</v>
      </c>
      <c r="V332" s="53">
        <v>328</v>
      </c>
      <c r="W332" s="53">
        <f>G332*V332/100</f>
        <v>32.799999999999997</v>
      </c>
      <c r="X332" s="53">
        <f>H332*V332/100</f>
        <v>32.799999999999997</v>
      </c>
      <c r="Y332" s="110">
        <f>I332*V332/100</f>
        <v>32.799999999999997</v>
      </c>
    </row>
    <row r="333" spans="2:25" ht="15.75" x14ac:dyDescent="0.25">
      <c r="B333" s="62" t="s">
        <v>109</v>
      </c>
      <c r="C333" s="61">
        <v>200</v>
      </c>
      <c r="D333" s="61">
        <v>200</v>
      </c>
      <c r="E333" s="61">
        <v>200</v>
      </c>
      <c r="F333" s="11" t="s">
        <v>34</v>
      </c>
      <c r="G333" s="20">
        <v>1</v>
      </c>
      <c r="H333" s="20">
        <v>1</v>
      </c>
      <c r="I333" s="20">
        <v>1</v>
      </c>
      <c r="J333" s="53">
        <v>0.1</v>
      </c>
      <c r="K333" s="53">
        <f>G333*J333/100</f>
        <v>1E-3</v>
      </c>
      <c r="L333" s="53">
        <f>H333*J333/100</f>
        <v>1E-3</v>
      </c>
      <c r="M333" s="53">
        <f>I333*J333/100</f>
        <v>1E-3</v>
      </c>
      <c r="N333" s="53">
        <v>0</v>
      </c>
      <c r="O333" s="53">
        <f>G333*N333/100</f>
        <v>0</v>
      </c>
      <c r="P333" s="53">
        <f>H333*N333/100</f>
        <v>0</v>
      </c>
      <c r="Q333" s="53">
        <f>I333*N333/100</f>
        <v>0</v>
      </c>
      <c r="R333" s="53">
        <v>0</v>
      </c>
      <c r="S333" s="53">
        <f>G333*R333/100</f>
        <v>0</v>
      </c>
      <c r="T333" s="53">
        <f>H333*R333/100</f>
        <v>0</v>
      </c>
      <c r="U333" s="53">
        <f>I333*R333/100</f>
        <v>0</v>
      </c>
      <c r="V333" s="53">
        <v>5</v>
      </c>
      <c r="W333" s="53">
        <f>G333*V333/100</f>
        <v>0.05</v>
      </c>
      <c r="X333" s="53">
        <f>H333*V333/100</f>
        <v>0.05</v>
      </c>
      <c r="Y333" s="110">
        <f>I333*V333/100</f>
        <v>0.05</v>
      </c>
    </row>
    <row r="334" spans="2:25" ht="15.75" x14ac:dyDescent="0.25">
      <c r="B334" s="62"/>
      <c r="C334" s="61"/>
      <c r="D334" s="61"/>
      <c r="E334" s="61"/>
      <c r="F334" s="8" t="s">
        <v>35</v>
      </c>
      <c r="G334" s="20">
        <v>15</v>
      </c>
      <c r="H334" s="20">
        <v>15</v>
      </c>
      <c r="I334" s="20">
        <v>15</v>
      </c>
      <c r="J334" s="53">
        <v>0</v>
      </c>
      <c r="K334" s="53">
        <f>G334*J334/100</f>
        <v>0</v>
      </c>
      <c r="L334" s="53">
        <f>H334*J334/100</f>
        <v>0</v>
      </c>
      <c r="M334" s="53">
        <f>I334*J334/100</f>
        <v>0</v>
      </c>
      <c r="N334" s="53">
        <v>0</v>
      </c>
      <c r="O334" s="53">
        <f>G334*N334/100</f>
        <v>0</v>
      </c>
      <c r="P334" s="53">
        <f>H334*N334/100</f>
        <v>0</v>
      </c>
      <c r="Q334" s="53">
        <f>I334*N334/100</f>
        <v>0</v>
      </c>
      <c r="R334" s="53">
        <v>99.8</v>
      </c>
      <c r="S334" s="53">
        <f>G334*R334/100</f>
        <v>14.97</v>
      </c>
      <c r="T334" s="53">
        <f>H334*R334/100</f>
        <v>14.97</v>
      </c>
      <c r="U334" s="53">
        <f>I334*R334/100</f>
        <v>14.97</v>
      </c>
      <c r="V334" s="53">
        <v>374</v>
      </c>
      <c r="W334" s="53">
        <f>G334*V334/100</f>
        <v>56.1</v>
      </c>
      <c r="X334" s="53">
        <f>H334*V334/100</f>
        <v>56.1</v>
      </c>
      <c r="Y334" s="110">
        <f>I334*V334/100</f>
        <v>56.1</v>
      </c>
    </row>
    <row r="335" spans="2:25" ht="31.5" x14ac:dyDescent="0.25">
      <c r="B335" s="107" t="s">
        <v>37</v>
      </c>
      <c r="C335" s="52">
        <v>20</v>
      </c>
      <c r="D335" s="52">
        <v>35</v>
      </c>
      <c r="E335" s="52">
        <v>40</v>
      </c>
      <c r="F335" s="39" t="s">
        <v>37</v>
      </c>
      <c r="G335" s="20">
        <v>20</v>
      </c>
      <c r="H335" s="20">
        <v>35</v>
      </c>
      <c r="I335" s="20">
        <v>40</v>
      </c>
      <c r="J335" s="53">
        <v>6.5</v>
      </c>
      <c r="K335" s="53">
        <f>G335*J335/100</f>
        <v>1.3</v>
      </c>
      <c r="L335" s="53">
        <f>H335*J335/100</f>
        <v>2.2749999999999999</v>
      </c>
      <c r="M335" s="53">
        <f>I335*J335/100</f>
        <v>2.6</v>
      </c>
      <c r="N335" s="53">
        <v>1</v>
      </c>
      <c r="O335" s="53">
        <f>G335*N335/100</f>
        <v>0.2</v>
      </c>
      <c r="P335" s="53">
        <f>H335*N335/100</f>
        <v>0.35</v>
      </c>
      <c r="Q335" s="53">
        <f>I335*N335/100</f>
        <v>0.4</v>
      </c>
      <c r="R335" s="53">
        <v>40.1</v>
      </c>
      <c r="S335" s="53">
        <f>G335*R335/100</f>
        <v>8.02</v>
      </c>
      <c r="T335" s="53">
        <f>H335*R335/100</f>
        <v>14.035</v>
      </c>
      <c r="U335" s="53">
        <f>I335*R335/100</f>
        <v>16.04</v>
      </c>
      <c r="V335" s="53">
        <v>190</v>
      </c>
      <c r="W335" s="53">
        <f>G335*V335/100</f>
        <v>38</v>
      </c>
      <c r="X335" s="53">
        <f>H335*V335/100</f>
        <v>66.5</v>
      </c>
      <c r="Y335" s="110">
        <f>I335*V335/100</f>
        <v>76</v>
      </c>
    </row>
    <row r="336" spans="2:25" ht="15.75" x14ac:dyDescent="0.25">
      <c r="B336" s="29"/>
      <c r="C336" s="8"/>
      <c r="D336" s="8"/>
      <c r="E336" s="8"/>
      <c r="F336" s="8"/>
      <c r="G336" s="8"/>
      <c r="H336" s="8"/>
      <c r="I336" s="8"/>
      <c r="J336" s="95"/>
      <c r="K336" s="153">
        <f>SUM(K324:K335)</f>
        <v>59.661999999999985</v>
      </c>
      <c r="L336" s="153">
        <f>SUM(L324:L335)</f>
        <v>60.636999999999986</v>
      </c>
      <c r="M336" s="153">
        <f>SUM(M324:M335)</f>
        <v>105.55700000000002</v>
      </c>
      <c r="N336" s="153"/>
      <c r="O336" s="153">
        <f>SUM(O324:O335)</f>
        <v>28.575000000000003</v>
      </c>
      <c r="P336" s="153">
        <f>SUM(P324:P335)</f>
        <v>28.725000000000005</v>
      </c>
      <c r="Q336" s="153">
        <f>SUM(Q324:Q335)</f>
        <v>37.839999999999996</v>
      </c>
      <c r="R336" s="153"/>
      <c r="S336" s="153">
        <f>SUM(S324:S335)</f>
        <v>88.594000000000008</v>
      </c>
      <c r="T336" s="153">
        <f>SUM(T324:T335)</f>
        <v>94.609000000000009</v>
      </c>
      <c r="U336" s="153">
        <f>SUM(U324:U335)</f>
        <v>124.40599999999998</v>
      </c>
      <c r="V336" s="153"/>
      <c r="W336" s="153">
        <f>SUM(W324:W335)</f>
        <v>593.5</v>
      </c>
      <c r="X336" s="153">
        <f>SUM(X324:X335)</f>
        <v>622</v>
      </c>
      <c r="Y336" s="154">
        <f>SUM(Y324:Y335)</f>
        <v>806.6</v>
      </c>
    </row>
    <row r="337" spans="2:25" ht="15.75" x14ac:dyDescent="0.25">
      <c r="B337" s="117" t="s">
        <v>131</v>
      </c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138"/>
    </row>
    <row r="338" spans="2:25" ht="15.75" x14ac:dyDescent="0.25">
      <c r="B338" s="62" t="s">
        <v>137</v>
      </c>
      <c r="C338" s="61">
        <v>60</v>
      </c>
      <c r="D338" s="61">
        <v>100</v>
      </c>
      <c r="E338" s="61">
        <v>100</v>
      </c>
      <c r="F338" s="8" t="s">
        <v>138</v>
      </c>
      <c r="G338" s="35">
        <v>47</v>
      </c>
      <c r="H338" s="35">
        <v>79</v>
      </c>
      <c r="I338" s="35">
        <v>79</v>
      </c>
      <c r="J338" s="53">
        <v>1.08</v>
      </c>
      <c r="K338" s="53">
        <f t="shared" ref="K338:K360" si="255">G338*J338/100</f>
        <v>0.50760000000000005</v>
      </c>
      <c r="L338" s="53">
        <f t="shared" ref="L338:L360" si="256">H338*J338/100</f>
        <v>0.85320000000000007</v>
      </c>
      <c r="M338" s="53">
        <f t="shared" ref="M338:M360" si="257">I338*J338/100</f>
        <v>0.85320000000000007</v>
      </c>
      <c r="N338" s="53">
        <v>0</v>
      </c>
      <c r="O338" s="53">
        <f t="shared" ref="O338:O360" si="258">G338*N338/100</f>
        <v>0</v>
      </c>
      <c r="P338" s="53">
        <f t="shared" ref="P338:P360" si="259">H338*N338/100</f>
        <v>0</v>
      </c>
      <c r="Q338" s="53">
        <f t="shared" ref="Q338:Q360" si="260">I338*N338/100</f>
        <v>0</v>
      </c>
      <c r="R338" s="53">
        <v>5.4</v>
      </c>
      <c r="S338" s="53">
        <f t="shared" ref="S338:S360" si="261">G338*R338/100</f>
        <v>2.5380000000000003</v>
      </c>
      <c r="T338" s="53">
        <f t="shared" ref="T338:T360" si="262">H338*R338/100</f>
        <v>4.266</v>
      </c>
      <c r="U338" s="53">
        <f t="shared" ref="U338:U360" si="263">I338*R338/100</f>
        <v>4.266</v>
      </c>
      <c r="V338" s="53">
        <v>28</v>
      </c>
      <c r="W338" s="53">
        <f t="shared" ref="W338:W360" si="264">G338*V338/100</f>
        <v>13.16</v>
      </c>
      <c r="X338" s="53">
        <f>H338*V338/100</f>
        <v>22.12</v>
      </c>
      <c r="Y338" s="110">
        <f>I338*V338/100</f>
        <v>22.12</v>
      </c>
    </row>
    <row r="339" spans="2:25" ht="15.75" x14ac:dyDescent="0.25">
      <c r="B339" s="62"/>
      <c r="C339" s="61"/>
      <c r="D339" s="61"/>
      <c r="E339" s="61"/>
      <c r="F339" s="8" t="s">
        <v>22</v>
      </c>
      <c r="G339" s="35">
        <v>6</v>
      </c>
      <c r="H339" s="35">
        <v>10</v>
      </c>
      <c r="I339" s="35">
        <v>10</v>
      </c>
      <c r="J339" s="53">
        <v>1.3</v>
      </c>
      <c r="K339" s="53">
        <f t="shared" si="255"/>
        <v>7.8000000000000014E-2</v>
      </c>
      <c r="L339" s="53">
        <f t="shared" si="256"/>
        <v>0.13</v>
      </c>
      <c r="M339" s="53">
        <f t="shared" si="257"/>
        <v>0.13</v>
      </c>
      <c r="N339" s="53">
        <v>0.1</v>
      </c>
      <c r="O339" s="53">
        <f t="shared" si="258"/>
        <v>6.000000000000001E-3</v>
      </c>
      <c r="P339" s="53">
        <f t="shared" si="259"/>
        <v>0.01</v>
      </c>
      <c r="Q339" s="53">
        <f t="shared" si="260"/>
        <v>0.01</v>
      </c>
      <c r="R339" s="53">
        <v>7</v>
      </c>
      <c r="S339" s="53">
        <f t="shared" si="261"/>
        <v>0.42</v>
      </c>
      <c r="T339" s="53">
        <f t="shared" si="262"/>
        <v>0.7</v>
      </c>
      <c r="U339" s="53">
        <f t="shared" si="263"/>
        <v>0.7</v>
      </c>
      <c r="V339" s="53">
        <v>33</v>
      </c>
      <c r="W339" s="53">
        <f t="shared" si="264"/>
        <v>1.98</v>
      </c>
      <c r="X339" s="53">
        <f>H339*V339/100</f>
        <v>3.3</v>
      </c>
      <c r="Y339" s="110">
        <f>I339*V339/100</f>
        <v>3.3</v>
      </c>
    </row>
    <row r="340" spans="2:25" ht="15.75" x14ac:dyDescent="0.25">
      <c r="B340" s="62"/>
      <c r="C340" s="61"/>
      <c r="D340" s="61"/>
      <c r="E340" s="61"/>
      <c r="F340" s="8" t="s">
        <v>24</v>
      </c>
      <c r="G340" s="35">
        <v>3</v>
      </c>
      <c r="H340" s="35">
        <v>5</v>
      </c>
      <c r="I340" s="35">
        <v>5</v>
      </c>
      <c r="J340" s="53">
        <v>0</v>
      </c>
      <c r="K340" s="53">
        <f t="shared" si="255"/>
        <v>0</v>
      </c>
      <c r="L340" s="53">
        <f t="shared" si="256"/>
        <v>0</v>
      </c>
      <c r="M340" s="53">
        <f t="shared" si="257"/>
        <v>0</v>
      </c>
      <c r="N340" s="53">
        <v>99.9</v>
      </c>
      <c r="O340" s="53">
        <f t="shared" si="258"/>
        <v>2.9970000000000003</v>
      </c>
      <c r="P340" s="53">
        <f t="shared" si="259"/>
        <v>4.9950000000000001</v>
      </c>
      <c r="Q340" s="53">
        <f t="shared" si="260"/>
        <v>4.9950000000000001</v>
      </c>
      <c r="R340" s="53">
        <v>0</v>
      </c>
      <c r="S340" s="53">
        <f t="shared" si="261"/>
        <v>0</v>
      </c>
      <c r="T340" s="53">
        <f t="shared" si="262"/>
        <v>0</v>
      </c>
      <c r="U340" s="53">
        <f t="shared" si="263"/>
        <v>0</v>
      </c>
      <c r="V340" s="53">
        <v>899</v>
      </c>
      <c r="W340" s="53">
        <f t="shared" si="264"/>
        <v>26.97</v>
      </c>
      <c r="X340" s="53">
        <f>H340*V340/100</f>
        <v>44.95</v>
      </c>
      <c r="Y340" s="110">
        <f>I340*V340/100</f>
        <v>44.95</v>
      </c>
    </row>
    <row r="341" spans="2:25" ht="15.75" x14ac:dyDescent="0.25">
      <c r="B341" s="62"/>
      <c r="C341" s="61"/>
      <c r="D341" s="61"/>
      <c r="E341" s="61"/>
      <c r="F341" s="8" t="s">
        <v>27</v>
      </c>
      <c r="G341" s="35">
        <v>1</v>
      </c>
      <c r="H341" s="35">
        <v>1</v>
      </c>
      <c r="I341" s="35">
        <v>1</v>
      </c>
      <c r="J341" s="53">
        <v>0</v>
      </c>
      <c r="K341" s="53">
        <f t="shared" si="255"/>
        <v>0</v>
      </c>
      <c r="L341" s="53">
        <f t="shared" si="256"/>
        <v>0</v>
      </c>
      <c r="M341" s="53">
        <f t="shared" si="257"/>
        <v>0</v>
      </c>
      <c r="N341" s="53">
        <v>0</v>
      </c>
      <c r="O341" s="53">
        <f t="shared" si="258"/>
        <v>0</v>
      </c>
      <c r="P341" s="53">
        <f t="shared" si="259"/>
        <v>0</v>
      </c>
      <c r="Q341" s="53">
        <f t="shared" si="260"/>
        <v>0</v>
      </c>
      <c r="R341" s="53">
        <v>0</v>
      </c>
      <c r="S341" s="53">
        <f t="shared" si="261"/>
        <v>0</v>
      </c>
      <c r="T341" s="53">
        <f t="shared" si="262"/>
        <v>0</v>
      </c>
      <c r="U341" s="53">
        <f t="shared" si="263"/>
        <v>0</v>
      </c>
      <c r="V341" s="53">
        <v>0</v>
      </c>
      <c r="W341" s="53">
        <f t="shared" si="264"/>
        <v>0</v>
      </c>
      <c r="X341" s="53">
        <f>H341*V341/100</f>
        <v>0</v>
      </c>
      <c r="Y341" s="110">
        <f>I341*V341/100</f>
        <v>0</v>
      </c>
    </row>
    <row r="342" spans="2:25" ht="15.75" x14ac:dyDescent="0.25">
      <c r="B342" s="62"/>
      <c r="C342" s="61"/>
      <c r="D342" s="61"/>
      <c r="E342" s="61"/>
      <c r="F342" s="8" t="s">
        <v>35</v>
      </c>
      <c r="G342" s="52">
        <v>3</v>
      </c>
      <c r="H342" s="52">
        <v>4</v>
      </c>
      <c r="I342" s="52">
        <v>4</v>
      </c>
      <c r="J342" s="53">
        <v>0</v>
      </c>
      <c r="K342" s="53">
        <f t="shared" si="255"/>
        <v>0</v>
      </c>
      <c r="L342" s="53">
        <f t="shared" si="256"/>
        <v>0</v>
      </c>
      <c r="M342" s="53">
        <f t="shared" si="257"/>
        <v>0</v>
      </c>
      <c r="N342" s="53">
        <v>0</v>
      </c>
      <c r="O342" s="53">
        <f t="shared" si="258"/>
        <v>0</v>
      </c>
      <c r="P342" s="53">
        <f t="shared" si="259"/>
        <v>0</v>
      </c>
      <c r="Q342" s="53">
        <f t="shared" si="260"/>
        <v>0</v>
      </c>
      <c r="R342" s="53">
        <v>99.8</v>
      </c>
      <c r="S342" s="53">
        <f t="shared" si="261"/>
        <v>2.9939999999999998</v>
      </c>
      <c r="T342" s="53">
        <f t="shared" si="262"/>
        <v>3.992</v>
      </c>
      <c r="U342" s="53">
        <f t="shared" si="263"/>
        <v>3.992</v>
      </c>
      <c r="V342" s="53">
        <v>374</v>
      </c>
      <c r="W342" s="53">
        <f t="shared" si="264"/>
        <v>11.22</v>
      </c>
      <c r="X342" s="53">
        <f>H342*V342/100</f>
        <v>14.96</v>
      </c>
      <c r="Y342" s="110">
        <f>I342*V342/100</f>
        <v>14.96</v>
      </c>
    </row>
    <row r="343" spans="2:25" ht="31.5" x14ac:dyDescent="0.25">
      <c r="B343" s="62" t="s">
        <v>110</v>
      </c>
      <c r="C343" s="61" t="s">
        <v>111</v>
      </c>
      <c r="D343" s="61" t="s">
        <v>112</v>
      </c>
      <c r="E343" s="61" t="s">
        <v>113</v>
      </c>
      <c r="F343" s="5" t="s">
        <v>101</v>
      </c>
      <c r="G343" s="20">
        <v>37</v>
      </c>
      <c r="H343" s="20">
        <v>56</v>
      </c>
      <c r="I343" s="20">
        <v>74</v>
      </c>
      <c r="J343" s="53">
        <v>67.7</v>
      </c>
      <c r="K343" s="53">
        <f t="shared" si="255"/>
        <v>25.048999999999999</v>
      </c>
      <c r="L343" s="53">
        <f t="shared" si="256"/>
        <v>37.912000000000006</v>
      </c>
      <c r="M343" s="53">
        <f t="shared" si="257"/>
        <v>50.097999999999999</v>
      </c>
      <c r="N343" s="53">
        <v>18.899999999999999</v>
      </c>
      <c r="O343" s="53">
        <f t="shared" si="258"/>
        <v>6.9929999999999994</v>
      </c>
      <c r="P343" s="53">
        <f t="shared" si="259"/>
        <v>10.583999999999998</v>
      </c>
      <c r="Q343" s="53">
        <f t="shared" si="260"/>
        <v>13.985999999999999</v>
      </c>
      <c r="R343" s="53">
        <v>12.4</v>
      </c>
      <c r="S343" s="53">
        <f t="shared" si="261"/>
        <v>4.5880000000000001</v>
      </c>
      <c r="T343" s="53">
        <f t="shared" si="262"/>
        <v>6.944</v>
      </c>
      <c r="U343" s="53">
        <f t="shared" si="263"/>
        <v>9.1760000000000002</v>
      </c>
      <c r="V343" s="53">
        <v>187</v>
      </c>
      <c r="W343" s="53">
        <f t="shared" si="264"/>
        <v>69.19</v>
      </c>
      <c r="X343" s="53">
        <f>(H343*V343)/100</f>
        <v>104.72</v>
      </c>
      <c r="Y343" s="110">
        <f>(I343*V343)/100</f>
        <v>138.38</v>
      </c>
    </row>
    <row r="344" spans="2:25" ht="31.5" x14ac:dyDescent="0.25">
      <c r="B344" s="62"/>
      <c r="C344" s="61"/>
      <c r="D344" s="61"/>
      <c r="E344" s="61"/>
      <c r="F344" s="31" t="s">
        <v>114</v>
      </c>
      <c r="G344" s="20">
        <v>9</v>
      </c>
      <c r="H344" s="20">
        <v>14</v>
      </c>
      <c r="I344" s="20">
        <v>10</v>
      </c>
      <c r="J344" s="53">
        <v>11.1</v>
      </c>
      <c r="K344" s="53">
        <f t="shared" si="255"/>
        <v>0.99899999999999989</v>
      </c>
      <c r="L344" s="53">
        <f t="shared" si="256"/>
        <v>1.554</v>
      </c>
      <c r="M344" s="53">
        <f t="shared" si="257"/>
        <v>1.1100000000000001</v>
      </c>
      <c r="N344" s="53">
        <v>1.5</v>
      </c>
      <c r="O344" s="53">
        <f t="shared" si="258"/>
        <v>0.13500000000000001</v>
      </c>
      <c r="P344" s="53">
        <f t="shared" si="259"/>
        <v>0.21</v>
      </c>
      <c r="Q344" s="53">
        <f t="shared" si="260"/>
        <v>0.15</v>
      </c>
      <c r="R344" s="53">
        <v>67.8</v>
      </c>
      <c r="S344" s="53">
        <f t="shared" si="261"/>
        <v>6.1019999999999994</v>
      </c>
      <c r="T344" s="53">
        <f t="shared" si="262"/>
        <v>9.4919999999999991</v>
      </c>
      <c r="U344" s="53">
        <f t="shared" si="263"/>
        <v>6.78</v>
      </c>
      <c r="V344" s="53">
        <v>329</v>
      </c>
      <c r="W344" s="53">
        <f t="shared" si="264"/>
        <v>29.61</v>
      </c>
      <c r="X344" s="53">
        <f t="shared" ref="X344:X360" si="265">H344*V344/100</f>
        <v>46.06</v>
      </c>
      <c r="Y344" s="110">
        <f t="shared" ref="Y344:Y360" si="266">I344*V344/100</f>
        <v>32.9</v>
      </c>
    </row>
    <row r="345" spans="2:25" ht="15.75" x14ac:dyDescent="0.25">
      <c r="B345" s="62"/>
      <c r="C345" s="61"/>
      <c r="D345" s="61"/>
      <c r="E345" s="61"/>
      <c r="F345" s="8" t="s">
        <v>36</v>
      </c>
      <c r="G345" s="20">
        <v>12</v>
      </c>
      <c r="H345" s="20">
        <v>17</v>
      </c>
      <c r="I345" s="20">
        <v>24</v>
      </c>
      <c r="J345" s="53">
        <v>7</v>
      </c>
      <c r="K345" s="53">
        <f t="shared" si="255"/>
        <v>0.84</v>
      </c>
      <c r="L345" s="53">
        <f t="shared" si="256"/>
        <v>1.19</v>
      </c>
      <c r="M345" s="53">
        <f t="shared" si="257"/>
        <v>1.68</v>
      </c>
      <c r="N345" s="53">
        <v>7.9</v>
      </c>
      <c r="O345" s="53">
        <f t="shared" si="258"/>
        <v>0.94800000000000006</v>
      </c>
      <c r="P345" s="53">
        <f t="shared" si="259"/>
        <v>1.3430000000000002</v>
      </c>
      <c r="Q345" s="53">
        <f t="shared" si="260"/>
        <v>1.8960000000000001</v>
      </c>
      <c r="R345" s="53">
        <v>9.5</v>
      </c>
      <c r="S345" s="53">
        <f t="shared" si="261"/>
        <v>1.1399999999999999</v>
      </c>
      <c r="T345" s="53">
        <f t="shared" si="262"/>
        <v>1.615</v>
      </c>
      <c r="U345" s="53">
        <f t="shared" si="263"/>
        <v>2.2799999999999998</v>
      </c>
      <c r="V345" s="53">
        <v>135</v>
      </c>
      <c r="W345" s="53">
        <f t="shared" si="264"/>
        <v>16.2</v>
      </c>
      <c r="X345" s="53">
        <f t="shared" si="265"/>
        <v>22.95</v>
      </c>
      <c r="Y345" s="110">
        <f t="shared" si="266"/>
        <v>32.4</v>
      </c>
    </row>
    <row r="346" spans="2:25" ht="15.75" x14ac:dyDescent="0.25">
      <c r="B346" s="62"/>
      <c r="C346" s="61"/>
      <c r="D346" s="61"/>
      <c r="E346" s="61"/>
      <c r="F346" s="8" t="s">
        <v>115</v>
      </c>
      <c r="G346" s="20">
        <v>5</v>
      </c>
      <c r="H346" s="20">
        <v>8</v>
      </c>
      <c r="I346" s="20">
        <v>10</v>
      </c>
      <c r="J346" s="53">
        <v>12.2</v>
      </c>
      <c r="K346" s="53">
        <f t="shared" si="255"/>
        <v>0.61</v>
      </c>
      <c r="L346" s="53">
        <f t="shared" si="256"/>
        <v>0.97599999999999998</v>
      </c>
      <c r="M346" s="53">
        <f t="shared" si="257"/>
        <v>1.22</v>
      </c>
      <c r="N346" s="53">
        <v>1.5</v>
      </c>
      <c r="O346" s="53">
        <f t="shared" si="258"/>
        <v>7.4999999999999997E-2</v>
      </c>
      <c r="P346" s="53">
        <f t="shared" si="259"/>
        <v>0.12</v>
      </c>
      <c r="Q346" s="53">
        <f t="shared" si="260"/>
        <v>0.15</v>
      </c>
      <c r="R346" s="53">
        <v>76.5</v>
      </c>
      <c r="S346" s="53">
        <f t="shared" si="261"/>
        <v>3.8250000000000002</v>
      </c>
      <c r="T346" s="53">
        <f t="shared" si="262"/>
        <v>6.12</v>
      </c>
      <c r="U346" s="53">
        <f t="shared" si="263"/>
        <v>7.65</v>
      </c>
      <c r="V346" s="53">
        <v>368</v>
      </c>
      <c r="W346" s="53">
        <f t="shared" si="264"/>
        <v>18.399999999999999</v>
      </c>
      <c r="X346" s="53">
        <f t="shared" si="265"/>
        <v>29.44</v>
      </c>
      <c r="Y346" s="110">
        <f t="shared" si="266"/>
        <v>36.799999999999997</v>
      </c>
    </row>
    <row r="347" spans="2:25" ht="15.75" x14ac:dyDescent="0.25">
      <c r="B347" s="62"/>
      <c r="C347" s="61"/>
      <c r="D347" s="61"/>
      <c r="E347" s="61"/>
      <c r="F347" s="8" t="s">
        <v>93</v>
      </c>
      <c r="G347" s="52">
        <v>3</v>
      </c>
      <c r="H347" s="52">
        <v>5</v>
      </c>
      <c r="I347" s="52">
        <v>6</v>
      </c>
      <c r="J347" s="53">
        <v>0</v>
      </c>
      <c r="K347" s="53">
        <f t="shared" si="255"/>
        <v>0</v>
      </c>
      <c r="L347" s="53">
        <f t="shared" si="256"/>
        <v>0</v>
      </c>
      <c r="M347" s="53">
        <f t="shared" si="257"/>
        <v>0</v>
      </c>
      <c r="N347" s="53">
        <v>99.9</v>
      </c>
      <c r="O347" s="53">
        <f t="shared" si="258"/>
        <v>2.9970000000000003</v>
      </c>
      <c r="P347" s="53">
        <f t="shared" si="259"/>
        <v>4.9950000000000001</v>
      </c>
      <c r="Q347" s="53">
        <f t="shared" si="260"/>
        <v>5.9940000000000007</v>
      </c>
      <c r="R347" s="53">
        <v>0</v>
      </c>
      <c r="S347" s="53">
        <f t="shared" si="261"/>
        <v>0</v>
      </c>
      <c r="T347" s="53">
        <f t="shared" si="262"/>
        <v>0</v>
      </c>
      <c r="U347" s="53">
        <f t="shared" si="263"/>
        <v>0</v>
      </c>
      <c r="V347" s="53">
        <v>899</v>
      </c>
      <c r="W347" s="53">
        <f t="shared" si="264"/>
        <v>26.97</v>
      </c>
      <c r="X347" s="53">
        <f t="shared" si="265"/>
        <v>44.95</v>
      </c>
      <c r="Y347" s="110">
        <f t="shared" si="266"/>
        <v>53.94</v>
      </c>
    </row>
    <row r="348" spans="2:25" ht="15.75" x14ac:dyDescent="0.25">
      <c r="B348" s="62"/>
      <c r="C348" s="61"/>
      <c r="D348" s="61"/>
      <c r="E348" s="61"/>
      <c r="F348" s="8" t="s">
        <v>23</v>
      </c>
      <c r="G348" s="20">
        <v>18</v>
      </c>
      <c r="H348" s="20">
        <v>27</v>
      </c>
      <c r="I348" s="20">
        <v>36</v>
      </c>
      <c r="J348" s="53">
        <v>1.7</v>
      </c>
      <c r="K348" s="53">
        <f t="shared" si="255"/>
        <v>0.30599999999999999</v>
      </c>
      <c r="L348" s="53">
        <f t="shared" si="256"/>
        <v>0.45899999999999996</v>
      </c>
      <c r="M348" s="53">
        <f t="shared" si="257"/>
        <v>0.61199999999999999</v>
      </c>
      <c r="N348" s="53">
        <v>0</v>
      </c>
      <c r="O348" s="53">
        <f t="shared" si="258"/>
        <v>0</v>
      </c>
      <c r="P348" s="53">
        <f t="shared" si="259"/>
        <v>0</v>
      </c>
      <c r="Q348" s="53">
        <f t="shared" si="260"/>
        <v>0</v>
      </c>
      <c r="R348" s="53">
        <v>9.5</v>
      </c>
      <c r="S348" s="53">
        <f t="shared" si="261"/>
        <v>1.71</v>
      </c>
      <c r="T348" s="53">
        <f t="shared" si="262"/>
        <v>2.5649999999999999</v>
      </c>
      <c r="U348" s="53">
        <f t="shared" si="263"/>
        <v>3.42</v>
      </c>
      <c r="V348" s="53">
        <v>43</v>
      </c>
      <c r="W348" s="53">
        <f t="shared" si="264"/>
        <v>7.74</v>
      </c>
      <c r="X348" s="53">
        <f t="shared" si="265"/>
        <v>11.61</v>
      </c>
      <c r="Y348" s="110">
        <f t="shared" si="266"/>
        <v>15.48</v>
      </c>
    </row>
    <row r="349" spans="2:25" ht="15.75" x14ac:dyDescent="0.25">
      <c r="B349" s="62"/>
      <c r="C349" s="61"/>
      <c r="D349" s="61"/>
      <c r="E349" s="61"/>
      <c r="F349" s="8" t="s">
        <v>27</v>
      </c>
      <c r="G349" s="52">
        <v>1</v>
      </c>
      <c r="H349" s="52">
        <v>1</v>
      </c>
      <c r="I349" s="52">
        <v>1</v>
      </c>
      <c r="J349" s="53">
        <v>0</v>
      </c>
      <c r="K349" s="53">
        <f t="shared" si="255"/>
        <v>0</v>
      </c>
      <c r="L349" s="53">
        <f t="shared" si="256"/>
        <v>0</v>
      </c>
      <c r="M349" s="53">
        <f t="shared" si="257"/>
        <v>0</v>
      </c>
      <c r="N349" s="53">
        <v>0</v>
      </c>
      <c r="O349" s="53">
        <f t="shared" si="258"/>
        <v>0</v>
      </c>
      <c r="P349" s="53">
        <f t="shared" si="259"/>
        <v>0</v>
      </c>
      <c r="Q349" s="53">
        <f t="shared" si="260"/>
        <v>0</v>
      </c>
      <c r="R349" s="53">
        <v>0</v>
      </c>
      <c r="S349" s="53">
        <f t="shared" si="261"/>
        <v>0</v>
      </c>
      <c r="T349" s="53">
        <f t="shared" si="262"/>
        <v>0</v>
      </c>
      <c r="U349" s="53">
        <f t="shared" si="263"/>
        <v>0</v>
      </c>
      <c r="V349" s="53">
        <v>0</v>
      </c>
      <c r="W349" s="53">
        <f t="shared" si="264"/>
        <v>0</v>
      </c>
      <c r="X349" s="53">
        <f t="shared" si="265"/>
        <v>0</v>
      </c>
      <c r="Y349" s="110">
        <f t="shared" si="266"/>
        <v>0</v>
      </c>
    </row>
    <row r="350" spans="2:25" ht="15.75" x14ac:dyDescent="0.25">
      <c r="B350" s="62" t="s">
        <v>79</v>
      </c>
      <c r="C350" s="61">
        <v>20</v>
      </c>
      <c r="D350" s="61">
        <v>20</v>
      </c>
      <c r="E350" s="61">
        <v>20</v>
      </c>
      <c r="F350" s="8" t="s">
        <v>92</v>
      </c>
      <c r="G350" s="35">
        <v>20</v>
      </c>
      <c r="H350" s="35">
        <v>20</v>
      </c>
      <c r="I350" s="35">
        <v>20</v>
      </c>
      <c r="J350" s="53">
        <v>2</v>
      </c>
      <c r="K350" s="53">
        <f t="shared" si="255"/>
        <v>0.4</v>
      </c>
      <c r="L350" s="53">
        <f t="shared" si="256"/>
        <v>0.4</v>
      </c>
      <c r="M350" s="53">
        <f t="shared" si="257"/>
        <v>0.4</v>
      </c>
      <c r="N350" s="53">
        <v>0.1</v>
      </c>
      <c r="O350" s="53">
        <f t="shared" si="258"/>
        <v>0.02</v>
      </c>
      <c r="P350" s="53">
        <f t="shared" si="259"/>
        <v>0.02</v>
      </c>
      <c r="Q350" s="53">
        <f t="shared" si="260"/>
        <v>0.02</v>
      </c>
      <c r="R350" s="53">
        <v>1.2</v>
      </c>
      <c r="S350" s="53">
        <f t="shared" si="261"/>
        <v>0.24</v>
      </c>
      <c r="T350" s="53">
        <f t="shared" si="262"/>
        <v>0.24</v>
      </c>
      <c r="U350" s="53">
        <f t="shared" si="263"/>
        <v>0.24</v>
      </c>
      <c r="V350" s="53">
        <v>13</v>
      </c>
      <c r="W350" s="53">
        <f t="shared" si="264"/>
        <v>2.6</v>
      </c>
      <c r="X350" s="53">
        <f t="shared" si="265"/>
        <v>2.6</v>
      </c>
      <c r="Y350" s="110">
        <f t="shared" si="266"/>
        <v>2.6</v>
      </c>
    </row>
    <row r="351" spans="2:25" ht="15.75" x14ac:dyDescent="0.25">
      <c r="B351" s="62"/>
      <c r="C351" s="61"/>
      <c r="D351" s="61"/>
      <c r="E351" s="61"/>
      <c r="F351" s="8" t="s">
        <v>93</v>
      </c>
      <c r="G351" s="35">
        <v>4</v>
      </c>
      <c r="H351" s="35">
        <v>4</v>
      </c>
      <c r="I351" s="35">
        <v>4</v>
      </c>
      <c r="J351" s="53">
        <v>0</v>
      </c>
      <c r="K351" s="53">
        <f t="shared" si="255"/>
        <v>0</v>
      </c>
      <c r="L351" s="53">
        <f t="shared" si="256"/>
        <v>0</v>
      </c>
      <c r="M351" s="53">
        <f t="shared" si="257"/>
        <v>0</v>
      </c>
      <c r="N351" s="53">
        <v>99.9</v>
      </c>
      <c r="O351" s="53">
        <f t="shared" si="258"/>
        <v>3.9960000000000004</v>
      </c>
      <c r="P351" s="53">
        <f t="shared" si="259"/>
        <v>3.9960000000000004</v>
      </c>
      <c r="Q351" s="53">
        <f t="shared" si="260"/>
        <v>3.9960000000000004</v>
      </c>
      <c r="R351" s="53">
        <v>0</v>
      </c>
      <c r="S351" s="53">
        <f t="shared" si="261"/>
        <v>0</v>
      </c>
      <c r="T351" s="53">
        <f t="shared" si="262"/>
        <v>0</v>
      </c>
      <c r="U351" s="53">
        <f t="shared" si="263"/>
        <v>0</v>
      </c>
      <c r="V351" s="53">
        <v>899</v>
      </c>
      <c r="W351" s="53">
        <f t="shared" si="264"/>
        <v>35.96</v>
      </c>
      <c r="X351" s="53">
        <f t="shared" si="265"/>
        <v>35.96</v>
      </c>
      <c r="Y351" s="110">
        <f t="shared" si="266"/>
        <v>35.96</v>
      </c>
    </row>
    <row r="352" spans="2:25" ht="15.75" x14ac:dyDescent="0.25">
      <c r="B352" s="62"/>
      <c r="C352" s="61"/>
      <c r="D352" s="61"/>
      <c r="E352" s="61"/>
      <c r="F352" s="8" t="s">
        <v>26</v>
      </c>
      <c r="G352" s="35">
        <v>10</v>
      </c>
      <c r="H352" s="35">
        <v>10</v>
      </c>
      <c r="I352" s="35">
        <v>10</v>
      </c>
      <c r="J352" s="53">
        <v>11.1</v>
      </c>
      <c r="K352" s="53">
        <f t="shared" si="255"/>
        <v>1.1100000000000001</v>
      </c>
      <c r="L352" s="53">
        <f t="shared" si="256"/>
        <v>1.1100000000000001</v>
      </c>
      <c r="M352" s="53">
        <f t="shared" si="257"/>
        <v>1.1100000000000001</v>
      </c>
      <c r="N352" s="53">
        <v>1.5</v>
      </c>
      <c r="O352" s="53">
        <f t="shared" si="258"/>
        <v>0.15</v>
      </c>
      <c r="P352" s="53">
        <f t="shared" si="259"/>
        <v>0.15</v>
      </c>
      <c r="Q352" s="53">
        <f t="shared" si="260"/>
        <v>0.15</v>
      </c>
      <c r="R352" s="53">
        <v>67.8</v>
      </c>
      <c r="S352" s="53">
        <f t="shared" si="261"/>
        <v>6.78</v>
      </c>
      <c r="T352" s="53">
        <f t="shared" si="262"/>
        <v>6.78</v>
      </c>
      <c r="U352" s="53">
        <f t="shared" si="263"/>
        <v>6.78</v>
      </c>
      <c r="V352" s="53">
        <v>329</v>
      </c>
      <c r="W352" s="53">
        <f t="shared" si="264"/>
        <v>32.9</v>
      </c>
      <c r="X352" s="53">
        <f t="shared" si="265"/>
        <v>32.9</v>
      </c>
      <c r="Y352" s="110">
        <f t="shared" si="266"/>
        <v>32.9</v>
      </c>
    </row>
    <row r="353" spans="2:25" ht="15.75" x14ac:dyDescent="0.25">
      <c r="B353" s="62"/>
      <c r="C353" s="61"/>
      <c r="D353" s="61"/>
      <c r="E353" s="61"/>
      <c r="F353" s="8" t="s">
        <v>94</v>
      </c>
      <c r="G353" s="35">
        <v>20</v>
      </c>
      <c r="H353" s="35">
        <v>20</v>
      </c>
      <c r="I353" s="35">
        <v>20</v>
      </c>
      <c r="J353" s="53">
        <v>3.6</v>
      </c>
      <c r="K353" s="53">
        <f t="shared" si="255"/>
        <v>0.72</v>
      </c>
      <c r="L353" s="53">
        <f t="shared" si="256"/>
        <v>0.72</v>
      </c>
      <c r="M353" s="53">
        <f t="shared" si="257"/>
        <v>0.72</v>
      </c>
      <c r="N353" s="53">
        <v>0</v>
      </c>
      <c r="O353" s="53">
        <f t="shared" si="258"/>
        <v>0</v>
      </c>
      <c r="P353" s="53">
        <f t="shared" si="259"/>
        <v>0</v>
      </c>
      <c r="Q353" s="53">
        <f t="shared" si="260"/>
        <v>0</v>
      </c>
      <c r="R353" s="53">
        <v>11.8</v>
      </c>
      <c r="S353" s="53">
        <f t="shared" si="261"/>
        <v>2.36</v>
      </c>
      <c r="T353" s="53">
        <f t="shared" si="262"/>
        <v>2.36</v>
      </c>
      <c r="U353" s="53">
        <f t="shared" si="263"/>
        <v>2.36</v>
      </c>
      <c r="V353" s="53">
        <v>63</v>
      </c>
      <c r="W353" s="53">
        <f t="shared" si="264"/>
        <v>12.6</v>
      </c>
      <c r="X353" s="53">
        <f t="shared" si="265"/>
        <v>12.6</v>
      </c>
      <c r="Y353" s="110">
        <f t="shared" si="266"/>
        <v>12.6</v>
      </c>
    </row>
    <row r="354" spans="2:25" ht="15.75" x14ac:dyDescent="0.25">
      <c r="B354" s="62"/>
      <c r="C354" s="61"/>
      <c r="D354" s="61"/>
      <c r="E354" s="61"/>
      <c r="F354" s="8" t="s">
        <v>22</v>
      </c>
      <c r="G354" s="35">
        <v>16</v>
      </c>
      <c r="H354" s="35">
        <v>16</v>
      </c>
      <c r="I354" s="35">
        <v>16</v>
      </c>
      <c r="J354" s="53">
        <v>1.3</v>
      </c>
      <c r="K354" s="53">
        <f t="shared" si="255"/>
        <v>0.20800000000000002</v>
      </c>
      <c r="L354" s="53">
        <f t="shared" si="256"/>
        <v>0.20800000000000002</v>
      </c>
      <c r="M354" s="53">
        <f t="shared" si="257"/>
        <v>0.20800000000000002</v>
      </c>
      <c r="N354" s="53">
        <v>0.1</v>
      </c>
      <c r="O354" s="53">
        <f t="shared" si="258"/>
        <v>1.6E-2</v>
      </c>
      <c r="P354" s="53">
        <f t="shared" si="259"/>
        <v>1.6E-2</v>
      </c>
      <c r="Q354" s="53">
        <f t="shared" si="260"/>
        <v>1.6E-2</v>
      </c>
      <c r="R354" s="53">
        <v>7</v>
      </c>
      <c r="S354" s="53">
        <f t="shared" si="261"/>
        <v>1.1200000000000001</v>
      </c>
      <c r="T354" s="53">
        <f t="shared" si="262"/>
        <v>1.1200000000000001</v>
      </c>
      <c r="U354" s="53">
        <f t="shared" si="263"/>
        <v>1.1200000000000001</v>
      </c>
      <c r="V354" s="53">
        <v>33</v>
      </c>
      <c r="W354" s="53">
        <f t="shared" si="264"/>
        <v>5.28</v>
      </c>
      <c r="X354" s="53">
        <f t="shared" si="265"/>
        <v>5.28</v>
      </c>
      <c r="Y354" s="110">
        <f t="shared" si="266"/>
        <v>5.28</v>
      </c>
    </row>
    <row r="355" spans="2:25" ht="15.75" x14ac:dyDescent="0.25">
      <c r="B355" s="62"/>
      <c r="C355" s="61"/>
      <c r="D355" s="61"/>
      <c r="E355" s="61"/>
      <c r="F355" s="8" t="s">
        <v>23</v>
      </c>
      <c r="G355" s="35">
        <v>4</v>
      </c>
      <c r="H355" s="35">
        <v>4</v>
      </c>
      <c r="I355" s="35">
        <v>4</v>
      </c>
      <c r="J355" s="53">
        <v>1.7</v>
      </c>
      <c r="K355" s="53">
        <f t="shared" si="255"/>
        <v>6.8000000000000005E-2</v>
      </c>
      <c r="L355" s="53">
        <f t="shared" si="256"/>
        <v>6.8000000000000005E-2</v>
      </c>
      <c r="M355" s="53">
        <f t="shared" si="257"/>
        <v>6.8000000000000005E-2</v>
      </c>
      <c r="N355" s="53">
        <v>0</v>
      </c>
      <c r="O355" s="53">
        <f t="shared" si="258"/>
        <v>0</v>
      </c>
      <c r="P355" s="53">
        <f t="shared" si="259"/>
        <v>0</v>
      </c>
      <c r="Q355" s="53">
        <f t="shared" si="260"/>
        <v>0</v>
      </c>
      <c r="R355" s="53">
        <v>9.5</v>
      </c>
      <c r="S355" s="53">
        <f t="shared" si="261"/>
        <v>0.38</v>
      </c>
      <c r="T355" s="53">
        <f t="shared" si="262"/>
        <v>0.38</v>
      </c>
      <c r="U355" s="53">
        <f t="shared" si="263"/>
        <v>0.38</v>
      </c>
      <c r="V355" s="53">
        <v>43</v>
      </c>
      <c r="W355" s="53">
        <f t="shared" si="264"/>
        <v>1.72</v>
      </c>
      <c r="X355" s="53">
        <f t="shared" si="265"/>
        <v>1.72</v>
      </c>
      <c r="Y355" s="110">
        <f t="shared" si="266"/>
        <v>1.72</v>
      </c>
    </row>
    <row r="356" spans="2:25" ht="15.75" x14ac:dyDescent="0.25">
      <c r="B356" s="62"/>
      <c r="C356" s="61"/>
      <c r="D356" s="61"/>
      <c r="E356" s="61"/>
      <c r="F356" s="8" t="s">
        <v>35</v>
      </c>
      <c r="G356" s="35">
        <v>3</v>
      </c>
      <c r="H356" s="35">
        <v>3</v>
      </c>
      <c r="I356" s="35">
        <v>3</v>
      </c>
      <c r="J356" s="53">
        <v>0</v>
      </c>
      <c r="K356" s="53">
        <f t="shared" si="255"/>
        <v>0</v>
      </c>
      <c r="L356" s="53">
        <f t="shared" si="256"/>
        <v>0</v>
      </c>
      <c r="M356" s="53">
        <f t="shared" si="257"/>
        <v>0</v>
      </c>
      <c r="N356" s="53">
        <v>0</v>
      </c>
      <c r="O356" s="53">
        <f t="shared" si="258"/>
        <v>0</v>
      </c>
      <c r="P356" s="53">
        <f t="shared" si="259"/>
        <v>0</v>
      </c>
      <c r="Q356" s="53">
        <f t="shared" si="260"/>
        <v>0</v>
      </c>
      <c r="R356" s="53">
        <v>99.8</v>
      </c>
      <c r="S356" s="53">
        <f t="shared" si="261"/>
        <v>2.9939999999999998</v>
      </c>
      <c r="T356" s="53">
        <f t="shared" si="262"/>
        <v>2.9939999999999998</v>
      </c>
      <c r="U356" s="53">
        <f t="shared" si="263"/>
        <v>2.9939999999999998</v>
      </c>
      <c r="V356" s="53">
        <v>374</v>
      </c>
      <c r="W356" s="53">
        <f t="shared" si="264"/>
        <v>11.22</v>
      </c>
      <c r="X356" s="53">
        <f t="shared" si="265"/>
        <v>11.22</v>
      </c>
      <c r="Y356" s="110">
        <f t="shared" si="266"/>
        <v>11.22</v>
      </c>
    </row>
    <row r="357" spans="2:25" ht="15.75" x14ac:dyDescent="0.25">
      <c r="B357" s="62"/>
      <c r="C357" s="61"/>
      <c r="D357" s="61"/>
      <c r="E357" s="61"/>
      <c r="F357" s="8" t="s">
        <v>27</v>
      </c>
      <c r="G357" s="35">
        <v>1</v>
      </c>
      <c r="H357" s="35">
        <v>1</v>
      </c>
      <c r="I357" s="35">
        <v>1</v>
      </c>
      <c r="J357" s="53">
        <v>0</v>
      </c>
      <c r="K357" s="53">
        <f t="shared" si="255"/>
        <v>0</v>
      </c>
      <c r="L357" s="53">
        <f t="shared" si="256"/>
        <v>0</v>
      </c>
      <c r="M357" s="53">
        <f t="shared" si="257"/>
        <v>0</v>
      </c>
      <c r="N357" s="53">
        <v>0</v>
      </c>
      <c r="O357" s="53">
        <f t="shared" si="258"/>
        <v>0</v>
      </c>
      <c r="P357" s="53">
        <f t="shared" si="259"/>
        <v>0</v>
      </c>
      <c r="Q357" s="53">
        <f t="shared" si="260"/>
        <v>0</v>
      </c>
      <c r="R357" s="53">
        <v>0</v>
      </c>
      <c r="S357" s="53">
        <f t="shared" si="261"/>
        <v>0</v>
      </c>
      <c r="T357" s="53">
        <f t="shared" si="262"/>
        <v>0</v>
      </c>
      <c r="U357" s="53">
        <f t="shared" si="263"/>
        <v>0</v>
      </c>
      <c r="V357" s="53">
        <v>0</v>
      </c>
      <c r="W357" s="53">
        <f t="shared" si="264"/>
        <v>0</v>
      </c>
      <c r="X357" s="53">
        <f t="shared" si="265"/>
        <v>0</v>
      </c>
      <c r="Y357" s="110">
        <f t="shared" si="266"/>
        <v>0</v>
      </c>
    </row>
    <row r="358" spans="2:25" ht="15.75" x14ac:dyDescent="0.25">
      <c r="B358" s="62" t="s">
        <v>80</v>
      </c>
      <c r="C358" s="61">
        <v>100</v>
      </c>
      <c r="D358" s="61">
        <v>130</v>
      </c>
      <c r="E358" s="61">
        <v>150</v>
      </c>
      <c r="F358" s="37" t="s">
        <v>81</v>
      </c>
      <c r="G358" s="20">
        <v>35</v>
      </c>
      <c r="H358" s="20">
        <v>46</v>
      </c>
      <c r="I358" s="20">
        <v>53</v>
      </c>
      <c r="J358" s="53">
        <v>10.4</v>
      </c>
      <c r="K358" s="53">
        <f t="shared" si="255"/>
        <v>3.64</v>
      </c>
      <c r="L358" s="53">
        <f t="shared" si="256"/>
        <v>4.7840000000000007</v>
      </c>
      <c r="M358" s="53">
        <f t="shared" si="257"/>
        <v>5.5120000000000005</v>
      </c>
      <c r="N358" s="53">
        <v>0.9</v>
      </c>
      <c r="O358" s="53">
        <f t="shared" si="258"/>
        <v>0.315</v>
      </c>
      <c r="P358" s="53">
        <f t="shared" si="259"/>
        <v>0.41399999999999998</v>
      </c>
      <c r="Q358" s="53">
        <f t="shared" si="260"/>
        <v>0.47700000000000004</v>
      </c>
      <c r="R358" s="53">
        <v>75.2</v>
      </c>
      <c r="S358" s="53">
        <f t="shared" si="261"/>
        <v>26.32</v>
      </c>
      <c r="T358" s="53">
        <f t="shared" si="262"/>
        <v>34.592000000000006</v>
      </c>
      <c r="U358" s="53">
        <f t="shared" si="263"/>
        <v>39.856000000000002</v>
      </c>
      <c r="V358" s="53">
        <v>332</v>
      </c>
      <c r="W358" s="53">
        <f t="shared" si="264"/>
        <v>116.2</v>
      </c>
      <c r="X358" s="53">
        <f t="shared" si="265"/>
        <v>152.72</v>
      </c>
      <c r="Y358" s="110">
        <f t="shared" si="266"/>
        <v>175.96</v>
      </c>
    </row>
    <row r="359" spans="2:25" ht="15.75" x14ac:dyDescent="0.25">
      <c r="B359" s="62"/>
      <c r="C359" s="61"/>
      <c r="D359" s="61"/>
      <c r="E359" s="61"/>
      <c r="F359" s="8" t="s">
        <v>82</v>
      </c>
      <c r="G359" s="52">
        <v>5</v>
      </c>
      <c r="H359" s="20">
        <v>5</v>
      </c>
      <c r="I359" s="20">
        <v>5</v>
      </c>
      <c r="J359" s="53">
        <v>1.3</v>
      </c>
      <c r="K359" s="53">
        <f t="shared" si="255"/>
        <v>6.5000000000000002E-2</v>
      </c>
      <c r="L359" s="53">
        <f t="shared" si="256"/>
        <v>6.5000000000000002E-2</v>
      </c>
      <c r="M359" s="53">
        <f t="shared" si="257"/>
        <v>6.5000000000000002E-2</v>
      </c>
      <c r="N359" s="53">
        <v>72.5</v>
      </c>
      <c r="O359" s="53">
        <f t="shared" si="258"/>
        <v>3.625</v>
      </c>
      <c r="P359" s="53">
        <f t="shared" si="259"/>
        <v>3.625</v>
      </c>
      <c r="Q359" s="53">
        <f t="shared" si="260"/>
        <v>3.625</v>
      </c>
      <c r="R359" s="53">
        <v>0.9</v>
      </c>
      <c r="S359" s="53">
        <f t="shared" si="261"/>
        <v>4.4999999999999998E-2</v>
      </c>
      <c r="T359" s="53">
        <f t="shared" si="262"/>
        <v>4.4999999999999998E-2</v>
      </c>
      <c r="U359" s="53">
        <f t="shared" si="263"/>
        <v>4.4999999999999998E-2</v>
      </c>
      <c r="V359" s="53">
        <v>661</v>
      </c>
      <c r="W359" s="53">
        <f t="shared" si="264"/>
        <v>33.049999999999997</v>
      </c>
      <c r="X359" s="53">
        <f t="shared" si="265"/>
        <v>33.049999999999997</v>
      </c>
      <c r="Y359" s="110">
        <f t="shared" si="266"/>
        <v>33.049999999999997</v>
      </c>
    </row>
    <row r="360" spans="2:25" ht="15.75" x14ac:dyDescent="0.25">
      <c r="B360" s="62"/>
      <c r="C360" s="61"/>
      <c r="D360" s="61"/>
      <c r="E360" s="61"/>
      <c r="F360" s="8" t="s">
        <v>27</v>
      </c>
      <c r="G360" s="52">
        <v>1</v>
      </c>
      <c r="H360" s="20">
        <v>1</v>
      </c>
      <c r="I360" s="20">
        <v>1</v>
      </c>
      <c r="J360" s="53">
        <v>0</v>
      </c>
      <c r="K360" s="53">
        <f t="shared" si="255"/>
        <v>0</v>
      </c>
      <c r="L360" s="53">
        <f t="shared" si="256"/>
        <v>0</v>
      </c>
      <c r="M360" s="53">
        <f t="shared" si="257"/>
        <v>0</v>
      </c>
      <c r="N360" s="53">
        <v>0</v>
      </c>
      <c r="O360" s="53">
        <f t="shared" si="258"/>
        <v>0</v>
      </c>
      <c r="P360" s="53">
        <f t="shared" si="259"/>
        <v>0</v>
      </c>
      <c r="Q360" s="53">
        <f t="shared" si="260"/>
        <v>0</v>
      </c>
      <c r="R360" s="53">
        <v>0</v>
      </c>
      <c r="S360" s="53">
        <f t="shared" si="261"/>
        <v>0</v>
      </c>
      <c r="T360" s="53">
        <f t="shared" si="262"/>
        <v>0</v>
      </c>
      <c r="U360" s="53">
        <f t="shared" si="263"/>
        <v>0</v>
      </c>
      <c r="V360" s="53">
        <v>0</v>
      </c>
      <c r="W360" s="53">
        <f t="shared" si="264"/>
        <v>0</v>
      </c>
      <c r="X360" s="53">
        <f t="shared" si="265"/>
        <v>0</v>
      </c>
      <c r="Y360" s="110">
        <f t="shared" si="266"/>
        <v>0</v>
      </c>
    </row>
    <row r="361" spans="2:25" ht="15.75" x14ac:dyDescent="0.25">
      <c r="B361" s="116" t="s">
        <v>103</v>
      </c>
      <c r="C361" s="52">
        <v>200</v>
      </c>
      <c r="D361" s="52">
        <v>200</v>
      </c>
      <c r="E361" s="52">
        <v>200</v>
      </c>
      <c r="F361" s="5" t="s">
        <v>104</v>
      </c>
      <c r="G361" s="52">
        <v>200</v>
      </c>
      <c r="H361" s="52">
        <v>200</v>
      </c>
      <c r="I361" s="52">
        <v>200</v>
      </c>
      <c r="J361" s="53">
        <v>0.5</v>
      </c>
      <c r="K361" s="53">
        <f>G361*J361/100</f>
        <v>1</v>
      </c>
      <c r="L361" s="53">
        <f>H361*J361/100</f>
        <v>1</v>
      </c>
      <c r="M361" s="53">
        <f>I361*J361/100</f>
        <v>1</v>
      </c>
      <c r="N361" s="53">
        <v>0.1</v>
      </c>
      <c r="O361" s="53">
        <f>G361*N361/100</f>
        <v>0.2</v>
      </c>
      <c r="P361" s="53">
        <f>H361*N361/100</f>
        <v>0.2</v>
      </c>
      <c r="Q361" s="53">
        <f>I361*N361/100</f>
        <v>0.2</v>
      </c>
      <c r="R361" s="53">
        <v>10.1</v>
      </c>
      <c r="S361" s="53">
        <f>G361*R361/100</f>
        <v>20.2</v>
      </c>
      <c r="T361" s="53">
        <f>H361*R361/100</f>
        <v>20.2</v>
      </c>
      <c r="U361" s="53">
        <f>I361*R361/100</f>
        <v>20.2</v>
      </c>
      <c r="V361" s="53">
        <v>46</v>
      </c>
      <c r="W361" s="53">
        <f>G361*V361/100</f>
        <v>92</v>
      </c>
      <c r="X361" s="53">
        <f>H361*V361/100</f>
        <v>92</v>
      </c>
      <c r="Y361" s="110">
        <f>I361*V361/100</f>
        <v>92</v>
      </c>
    </row>
    <row r="362" spans="2:25" ht="31.5" x14ac:dyDescent="0.25">
      <c r="B362" s="107" t="s">
        <v>37</v>
      </c>
      <c r="C362" s="52">
        <v>20</v>
      </c>
      <c r="D362" s="52">
        <v>35</v>
      </c>
      <c r="E362" s="52">
        <v>40</v>
      </c>
      <c r="F362" s="39" t="s">
        <v>37</v>
      </c>
      <c r="G362" s="20">
        <v>20</v>
      </c>
      <c r="H362" s="20">
        <v>35</v>
      </c>
      <c r="I362" s="20">
        <v>40</v>
      </c>
      <c r="J362" s="53">
        <v>6.5</v>
      </c>
      <c r="K362" s="53">
        <f t="shared" ref="K362" si="267">G362*J362/100</f>
        <v>1.3</v>
      </c>
      <c r="L362" s="53">
        <f t="shared" ref="L362" si="268">H362*J362/100</f>
        <v>2.2749999999999999</v>
      </c>
      <c r="M362" s="53">
        <f t="shared" ref="M362" si="269">I362*J362/100</f>
        <v>2.6</v>
      </c>
      <c r="N362" s="53">
        <v>1</v>
      </c>
      <c r="O362" s="53">
        <f t="shared" ref="O362" si="270">G362*N362/100</f>
        <v>0.2</v>
      </c>
      <c r="P362" s="53">
        <f t="shared" ref="P362" si="271">H362*N362/100</f>
        <v>0.35</v>
      </c>
      <c r="Q362" s="53">
        <f t="shared" ref="Q362" si="272">I362*N362/100</f>
        <v>0.4</v>
      </c>
      <c r="R362" s="53">
        <v>40.1</v>
      </c>
      <c r="S362" s="53">
        <f t="shared" ref="S362" si="273">G362*R362/100</f>
        <v>8.02</v>
      </c>
      <c r="T362" s="53">
        <f t="shared" ref="T362" si="274">H362*R362/100</f>
        <v>14.035</v>
      </c>
      <c r="U362" s="53">
        <f t="shared" ref="U362" si="275">I362*R362/100</f>
        <v>16.04</v>
      </c>
      <c r="V362" s="53">
        <v>190</v>
      </c>
      <c r="W362" s="53">
        <f t="shared" ref="W362" si="276">G362*V362/100</f>
        <v>38</v>
      </c>
      <c r="X362" s="53">
        <f t="shared" ref="X362" si="277">H362*V362/100</f>
        <v>66.5</v>
      </c>
      <c r="Y362" s="110">
        <f t="shared" ref="Y362" si="278">I362*V362/100</f>
        <v>76</v>
      </c>
    </row>
    <row r="363" spans="2:25" ht="15.75" x14ac:dyDescent="0.25">
      <c r="B363" s="29"/>
      <c r="C363" s="8"/>
      <c r="D363" s="8"/>
      <c r="E363" s="8"/>
      <c r="F363" s="8"/>
      <c r="G363" s="8"/>
      <c r="H363" s="8"/>
      <c r="I363" s="8"/>
      <c r="J363" s="153"/>
      <c r="K363" s="153">
        <f>SUM(K338:K362)</f>
        <v>36.90059999999999</v>
      </c>
      <c r="L363" s="153">
        <f>SUM(L343:L362)</f>
        <v>52.720999999999997</v>
      </c>
      <c r="M363" s="153">
        <f>SUM(M343:M362)</f>
        <v>66.402999999999992</v>
      </c>
      <c r="N363" s="153"/>
      <c r="O363" s="153">
        <f>SUM(O343:O362)</f>
        <v>19.669999999999995</v>
      </c>
      <c r="P363" s="153">
        <f>SUM(P343:P362)</f>
        <v>26.023</v>
      </c>
      <c r="Q363" s="153">
        <f>SUM(Q343:Q362)</f>
        <v>31.059999999999995</v>
      </c>
      <c r="R363" s="153"/>
      <c r="S363" s="153">
        <f>SUM(S343:S362)</f>
        <v>85.823999999999998</v>
      </c>
      <c r="T363" s="153">
        <f>SUM(T343:T362)</f>
        <v>109.482</v>
      </c>
      <c r="U363" s="153">
        <f>SUM(U343:U362)</f>
        <v>119.321</v>
      </c>
      <c r="V363" s="153"/>
      <c r="W363" s="153">
        <f>SUM(W343:W362)</f>
        <v>549.6400000000001</v>
      </c>
      <c r="X363" s="153">
        <f>SUM(X343:X362)</f>
        <v>706.28</v>
      </c>
      <c r="Y363" s="154">
        <f>SUM(Y343:Y362)</f>
        <v>789.19</v>
      </c>
    </row>
    <row r="364" spans="2:25" ht="15.75" x14ac:dyDescent="0.25">
      <c r="B364" s="165" t="s">
        <v>129</v>
      </c>
      <c r="C364" s="164"/>
      <c r="D364" s="164"/>
      <c r="E364" s="164"/>
      <c r="F364" s="164"/>
      <c r="G364" s="164"/>
      <c r="H364" s="164"/>
      <c r="I364" s="164"/>
      <c r="J364" s="164"/>
      <c r="K364" s="164"/>
      <c r="L364" s="164"/>
      <c r="M364" s="164"/>
      <c r="N364" s="164"/>
      <c r="O364" s="164"/>
      <c r="P364" s="164"/>
      <c r="Q364" s="164"/>
      <c r="R364" s="164"/>
      <c r="S364" s="164"/>
      <c r="T364" s="164"/>
      <c r="U364" s="164"/>
      <c r="V364" s="164"/>
      <c r="W364" s="164"/>
      <c r="X364" s="164"/>
      <c r="Y364" s="166"/>
    </row>
    <row r="365" spans="2:25" ht="31.5" x14ac:dyDescent="0.25">
      <c r="B365" s="62" t="s">
        <v>162</v>
      </c>
      <c r="C365" s="61">
        <v>150</v>
      </c>
      <c r="D365" s="61">
        <v>200</v>
      </c>
      <c r="E365" s="61">
        <v>250</v>
      </c>
      <c r="F365" s="5" t="s">
        <v>160</v>
      </c>
      <c r="G365" s="20">
        <v>79</v>
      </c>
      <c r="H365" s="20">
        <v>119</v>
      </c>
      <c r="I365" s="20">
        <v>159</v>
      </c>
      <c r="J365" s="53">
        <v>67.7</v>
      </c>
      <c r="K365" s="53">
        <f t="shared" ref="K365:K376" si="279">G365*J365/100</f>
        <v>53.483000000000004</v>
      </c>
      <c r="L365" s="53">
        <f t="shared" ref="L365:L376" si="280">H365*J365/100</f>
        <v>80.563000000000002</v>
      </c>
      <c r="M365" s="53">
        <f t="shared" ref="M365:M376" si="281">I365*J365/100</f>
        <v>107.64300000000001</v>
      </c>
      <c r="N365" s="53">
        <v>18.899999999999999</v>
      </c>
      <c r="O365" s="53">
        <f t="shared" ref="O365:O376" si="282">G365*N365/100</f>
        <v>14.930999999999999</v>
      </c>
      <c r="P365" s="53">
        <f t="shared" ref="P365:P376" si="283">H365*N365/100</f>
        <v>22.491</v>
      </c>
      <c r="Q365" s="53">
        <f t="shared" ref="Q365:Q376" si="284">I365*N365/100</f>
        <v>30.050999999999998</v>
      </c>
      <c r="R365" s="53">
        <v>12.4</v>
      </c>
      <c r="S365" s="53">
        <f t="shared" ref="S365:S376" si="285">G365*R365/100</f>
        <v>9.7959999999999994</v>
      </c>
      <c r="T365" s="53">
        <f t="shared" ref="T365:T376" si="286">H365*R365/100</f>
        <v>14.756000000000002</v>
      </c>
      <c r="U365" s="53">
        <f t="shared" ref="U365:U376" si="287">I365*R365/100</f>
        <v>19.716000000000001</v>
      </c>
      <c r="V365" s="53">
        <v>187</v>
      </c>
      <c r="W365" s="53">
        <f t="shared" ref="W365:W376" si="288">G365*V365/100</f>
        <v>147.72999999999999</v>
      </c>
      <c r="X365" s="53">
        <f>(H365*V365)/100</f>
        <v>222.53</v>
      </c>
      <c r="Y365" s="110">
        <f>(I365*V365)/100</f>
        <v>297.33</v>
      </c>
    </row>
    <row r="366" spans="2:25" ht="15.75" x14ac:dyDescent="0.25">
      <c r="B366" s="62"/>
      <c r="C366" s="61"/>
      <c r="D366" s="61"/>
      <c r="E366" s="61"/>
      <c r="F366" s="8" t="s">
        <v>93</v>
      </c>
      <c r="G366" s="38">
        <v>4</v>
      </c>
      <c r="H366" s="38">
        <v>5</v>
      </c>
      <c r="I366" s="38">
        <v>6</v>
      </c>
      <c r="J366" s="53">
        <v>0</v>
      </c>
      <c r="K366" s="53">
        <f t="shared" si="279"/>
        <v>0</v>
      </c>
      <c r="L366" s="53">
        <f t="shared" si="280"/>
        <v>0</v>
      </c>
      <c r="M366" s="53">
        <f t="shared" si="281"/>
        <v>0</v>
      </c>
      <c r="N366" s="53">
        <v>99.9</v>
      </c>
      <c r="O366" s="53">
        <f t="shared" si="282"/>
        <v>3.9960000000000004</v>
      </c>
      <c r="P366" s="53">
        <f t="shared" si="283"/>
        <v>4.9950000000000001</v>
      </c>
      <c r="Q366" s="53">
        <f t="shared" si="284"/>
        <v>5.9940000000000007</v>
      </c>
      <c r="R366" s="53">
        <v>0</v>
      </c>
      <c r="S366" s="53">
        <f t="shared" si="285"/>
        <v>0</v>
      </c>
      <c r="T366" s="53">
        <f t="shared" si="286"/>
        <v>0</v>
      </c>
      <c r="U366" s="53">
        <f t="shared" si="287"/>
        <v>0</v>
      </c>
      <c r="V366" s="53">
        <v>899</v>
      </c>
      <c r="W366" s="53">
        <f t="shared" si="288"/>
        <v>35.96</v>
      </c>
      <c r="X366" s="53">
        <f t="shared" ref="X366:X376" si="289">H366*V366/100</f>
        <v>44.95</v>
      </c>
      <c r="Y366" s="110">
        <f t="shared" ref="Y366:Y376" si="290">I366*V366/100</f>
        <v>53.94</v>
      </c>
    </row>
    <row r="367" spans="2:25" ht="15.75" x14ac:dyDescent="0.25">
      <c r="B367" s="62"/>
      <c r="C367" s="61"/>
      <c r="D367" s="61"/>
      <c r="E367" s="61"/>
      <c r="F367" s="8" t="s">
        <v>161</v>
      </c>
      <c r="G367" s="38">
        <v>80</v>
      </c>
      <c r="H367" s="20">
        <v>100</v>
      </c>
      <c r="I367" s="20">
        <v>120</v>
      </c>
      <c r="J367" s="53">
        <v>2</v>
      </c>
      <c r="K367" s="53">
        <f t="shared" si="279"/>
        <v>1.6</v>
      </c>
      <c r="L367" s="53">
        <f t="shared" si="280"/>
        <v>2</v>
      </c>
      <c r="M367" s="53">
        <f t="shared" si="281"/>
        <v>2.4</v>
      </c>
      <c r="N367" s="53">
        <v>0.1</v>
      </c>
      <c r="O367" s="53">
        <f t="shared" si="282"/>
        <v>0.08</v>
      </c>
      <c r="P367" s="53">
        <f t="shared" si="283"/>
        <v>0.1</v>
      </c>
      <c r="Q367" s="53">
        <f t="shared" si="284"/>
        <v>0.12</v>
      </c>
      <c r="R367" s="53">
        <v>19.7</v>
      </c>
      <c r="S367" s="53">
        <f t="shared" si="285"/>
        <v>15.76</v>
      </c>
      <c r="T367" s="53">
        <f t="shared" si="286"/>
        <v>19.7</v>
      </c>
      <c r="U367" s="53">
        <f t="shared" si="287"/>
        <v>23.64</v>
      </c>
      <c r="V367" s="53">
        <v>83</v>
      </c>
      <c r="W367" s="53">
        <f t="shared" si="288"/>
        <v>66.400000000000006</v>
      </c>
      <c r="X367" s="53">
        <f t="shared" si="289"/>
        <v>83</v>
      </c>
      <c r="Y367" s="110">
        <f t="shared" si="290"/>
        <v>99.6</v>
      </c>
    </row>
    <row r="368" spans="2:25" ht="15.75" x14ac:dyDescent="0.25">
      <c r="B368" s="62"/>
      <c r="C368" s="61"/>
      <c r="D368" s="61"/>
      <c r="E368" s="61"/>
      <c r="F368" s="8" t="s">
        <v>25</v>
      </c>
      <c r="G368" s="38">
        <v>5</v>
      </c>
      <c r="H368" s="20">
        <v>6</v>
      </c>
      <c r="I368" s="20">
        <v>7</v>
      </c>
      <c r="J368" s="53">
        <v>3.6</v>
      </c>
      <c r="K368" s="53">
        <f t="shared" si="279"/>
        <v>0.18</v>
      </c>
      <c r="L368" s="53">
        <f t="shared" si="280"/>
        <v>0.21600000000000003</v>
      </c>
      <c r="M368" s="53">
        <f t="shared" si="281"/>
        <v>0.252</v>
      </c>
      <c r="N368" s="53">
        <v>0</v>
      </c>
      <c r="O368" s="53">
        <f t="shared" si="282"/>
        <v>0</v>
      </c>
      <c r="P368" s="53">
        <f t="shared" si="283"/>
        <v>0</v>
      </c>
      <c r="Q368" s="53">
        <f t="shared" si="284"/>
        <v>0</v>
      </c>
      <c r="R368" s="53">
        <v>11.8</v>
      </c>
      <c r="S368" s="53">
        <f t="shared" si="285"/>
        <v>0.59</v>
      </c>
      <c r="T368" s="53">
        <f t="shared" si="286"/>
        <v>0.70800000000000007</v>
      </c>
      <c r="U368" s="53">
        <f t="shared" si="287"/>
        <v>0.82600000000000007</v>
      </c>
      <c r="V368" s="53">
        <v>63</v>
      </c>
      <c r="W368" s="53">
        <f t="shared" si="288"/>
        <v>3.15</v>
      </c>
      <c r="X368" s="53">
        <f t="shared" si="289"/>
        <v>3.78</v>
      </c>
      <c r="Y368" s="110">
        <f t="shared" si="290"/>
        <v>4.41</v>
      </c>
    </row>
    <row r="369" spans="2:25" ht="15.75" x14ac:dyDescent="0.25">
      <c r="B369" s="62"/>
      <c r="C369" s="61"/>
      <c r="D369" s="61"/>
      <c r="E369" s="61"/>
      <c r="F369" s="8" t="s">
        <v>23</v>
      </c>
      <c r="G369" s="20">
        <v>5</v>
      </c>
      <c r="H369" s="20">
        <v>9</v>
      </c>
      <c r="I369" s="20">
        <v>10</v>
      </c>
      <c r="J369" s="53">
        <v>1.7</v>
      </c>
      <c r="K369" s="53">
        <f t="shared" si="279"/>
        <v>8.5000000000000006E-2</v>
      </c>
      <c r="L369" s="53">
        <f t="shared" si="280"/>
        <v>0.153</v>
      </c>
      <c r="M369" s="53">
        <f t="shared" si="281"/>
        <v>0.17</v>
      </c>
      <c r="N369" s="53">
        <v>0</v>
      </c>
      <c r="O369" s="53">
        <f t="shared" si="282"/>
        <v>0</v>
      </c>
      <c r="P369" s="53">
        <f t="shared" si="283"/>
        <v>0</v>
      </c>
      <c r="Q369" s="53">
        <f t="shared" si="284"/>
        <v>0</v>
      </c>
      <c r="R369" s="53">
        <v>9.5</v>
      </c>
      <c r="S369" s="53">
        <f t="shared" si="285"/>
        <v>0.47499999999999998</v>
      </c>
      <c r="T369" s="53">
        <f t="shared" si="286"/>
        <v>0.85499999999999998</v>
      </c>
      <c r="U369" s="53">
        <f t="shared" si="287"/>
        <v>0.95</v>
      </c>
      <c r="V369" s="53">
        <v>43</v>
      </c>
      <c r="W369" s="53">
        <f t="shared" si="288"/>
        <v>2.15</v>
      </c>
      <c r="X369" s="53">
        <f t="shared" si="289"/>
        <v>3.87</v>
      </c>
      <c r="Y369" s="110">
        <f t="shared" si="290"/>
        <v>4.3</v>
      </c>
    </row>
    <row r="370" spans="2:25" ht="15.75" x14ac:dyDescent="0.25">
      <c r="B370" s="62"/>
      <c r="C370" s="61"/>
      <c r="D370" s="61"/>
      <c r="E370" s="61"/>
      <c r="F370" s="8" t="s">
        <v>27</v>
      </c>
      <c r="G370" s="20">
        <v>1</v>
      </c>
      <c r="H370" s="20">
        <v>1</v>
      </c>
      <c r="I370" s="20">
        <v>1</v>
      </c>
      <c r="J370" s="53">
        <v>0</v>
      </c>
      <c r="K370" s="53">
        <f t="shared" si="279"/>
        <v>0</v>
      </c>
      <c r="L370" s="53">
        <f t="shared" si="280"/>
        <v>0</v>
      </c>
      <c r="M370" s="53">
        <f t="shared" si="281"/>
        <v>0</v>
      </c>
      <c r="N370" s="53">
        <v>0</v>
      </c>
      <c r="O370" s="53">
        <f t="shared" si="282"/>
        <v>0</v>
      </c>
      <c r="P370" s="53">
        <f t="shared" si="283"/>
        <v>0</v>
      </c>
      <c r="Q370" s="53">
        <f t="shared" si="284"/>
        <v>0</v>
      </c>
      <c r="R370" s="53">
        <v>0</v>
      </c>
      <c r="S370" s="53">
        <f t="shared" si="285"/>
        <v>0</v>
      </c>
      <c r="T370" s="53">
        <f t="shared" si="286"/>
        <v>0</v>
      </c>
      <c r="U370" s="53">
        <f t="shared" si="287"/>
        <v>0</v>
      </c>
      <c r="V370" s="53">
        <v>0</v>
      </c>
      <c r="W370" s="53">
        <f t="shared" si="288"/>
        <v>0</v>
      </c>
      <c r="X370" s="53">
        <f t="shared" si="289"/>
        <v>0</v>
      </c>
      <c r="Y370" s="110">
        <f t="shared" si="290"/>
        <v>0</v>
      </c>
    </row>
    <row r="371" spans="2:25" ht="15.75" x14ac:dyDescent="0.25">
      <c r="B371" s="62" t="s">
        <v>68</v>
      </c>
      <c r="C371" s="61">
        <v>200</v>
      </c>
      <c r="D371" s="61">
        <v>200</v>
      </c>
      <c r="E371" s="61">
        <v>200</v>
      </c>
      <c r="F371" s="8" t="s">
        <v>67</v>
      </c>
      <c r="G371" s="20">
        <v>16</v>
      </c>
      <c r="H371" s="20">
        <v>16</v>
      </c>
      <c r="I371" s="20">
        <v>16</v>
      </c>
      <c r="J371" s="53">
        <v>0.1</v>
      </c>
      <c r="K371" s="53">
        <f t="shared" si="279"/>
        <v>1.6E-2</v>
      </c>
      <c r="L371" s="53">
        <f t="shared" si="280"/>
        <v>1.6E-2</v>
      </c>
      <c r="M371" s="53">
        <f t="shared" si="281"/>
        <v>1.6E-2</v>
      </c>
      <c r="N371" s="53">
        <v>0</v>
      </c>
      <c r="O371" s="53">
        <f t="shared" si="282"/>
        <v>0</v>
      </c>
      <c r="P371" s="53">
        <f t="shared" si="283"/>
        <v>0</v>
      </c>
      <c r="Q371" s="53">
        <f t="shared" si="284"/>
        <v>0</v>
      </c>
      <c r="R371" s="53">
        <v>79.599999999999994</v>
      </c>
      <c r="S371" s="53">
        <f t="shared" si="285"/>
        <v>12.735999999999999</v>
      </c>
      <c r="T371" s="53">
        <f t="shared" si="286"/>
        <v>12.735999999999999</v>
      </c>
      <c r="U371" s="53">
        <f t="shared" si="287"/>
        <v>12.735999999999999</v>
      </c>
      <c r="V371" s="53">
        <v>299</v>
      </c>
      <c r="W371" s="53">
        <f t="shared" si="288"/>
        <v>47.84</v>
      </c>
      <c r="X371" s="53">
        <f t="shared" si="289"/>
        <v>47.84</v>
      </c>
      <c r="Y371" s="110">
        <f t="shared" si="290"/>
        <v>47.84</v>
      </c>
    </row>
    <row r="372" spans="2:25" ht="15.75" x14ac:dyDescent="0.25">
      <c r="B372" s="62"/>
      <c r="C372" s="61"/>
      <c r="D372" s="61"/>
      <c r="E372" s="61"/>
      <c r="F372" s="8" t="s">
        <v>35</v>
      </c>
      <c r="G372" s="20">
        <v>24</v>
      </c>
      <c r="H372" s="20">
        <v>24</v>
      </c>
      <c r="I372" s="20">
        <v>24</v>
      </c>
      <c r="J372" s="53">
        <v>0</v>
      </c>
      <c r="K372" s="53">
        <f t="shared" si="279"/>
        <v>0</v>
      </c>
      <c r="L372" s="53">
        <f t="shared" si="280"/>
        <v>0</v>
      </c>
      <c r="M372" s="53">
        <f t="shared" si="281"/>
        <v>0</v>
      </c>
      <c r="N372" s="53">
        <v>0</v>
      </c>
      <c r="O372" s="53">
        <f t="shared" si="282"/>
        <v>0</v>
      </c>
      <c r="P372" s="53">
        <f t="shared" si="283"/>
        <v>0</v>
      </c>
      <c r="Q372" s="53">
        <f t="shared" si="284"/>
        <v>0</v>
      </c>
      <c r="R372" s="53">
        <v>99.8</v>
      </c>
      <c r="S372" s="53">
        <f t="shared" si="285"/>
        <v>23.951999999999998</v>
      </c>
      <c r="T372" s="53">
        <f t="shared" si="286"/>
        <v>23.951999999999998</v>
      </c>
      <c r="U372" s="53">
        <f t="shared" si="287"/>
        <v>23.951999999999998</v>
      </c>
      <c r="V372" s="53">
        <v>374</v>
      </c>
      <c r="W372" s="53">
        <f t="shared" si="288"/>
        <v>89.76</v>
      </c>
      <c r="X372" s="53">
        <f t="shared" si="289"/>
        <v>89.76</v>
      </c>
      <c r="Y372" s="110">
        <f t="shared" si="290"/>
        <v>89.76</v>
      </c>
    </row>
    <row r="373" spans="2:25" ht="15.75" x14ac:dyDescent="0.25">
      <c r="B373" s="62"/>
      <c r="C373" s="61"/>
      <c r="D373" s="61"/>
      <c r="E373" s="61"/>
      <c r="F373" s="8" t="s">
        <v>65</v>
      </c>
      <c r="G373" s="36">
        <v>0.1</v>
      </c>
      <c r="H373" s="36">
        <v>0.1</v>
      </c>
      <c r="I373" s="36">
        <v>0.1</v>
      </c>
      <c r="J373" s="53">
        <v>0.5</v>
      </c>
      <c r="K373" s="53">
        <f t="shared" si="279"/>
        <v>5.0000000000000001E-4</v>
      </c>
      <c r="L373" s="53">
        <f t="shared" si="280"/>
        <v>5.0000000000000001E-4</v>
      </c>
      <c r="M373" s="53">
        <f t="shared" si="281"/>
        <v>5.0000000000000001E-4</v>
      </c>
      <c r="N373" s="53">
        <v>0.3</v>
      </c>
      <c r="O373" s="53">
        <f t="shared" si="282"/>
        <v>2.9999999999999997E-4</v>
      </c>
      <c r="P373" s="53">
        <f t="shared" si="283"/>
        <v>2.9999999999999997E-4</v>
      </c>
      <c r="Q373" s="53">
        <f t="shared" si="284"/>
        <v>2.9999999999999997E-4</v>
      </c>
      <c r="R373" s="53">
        <v>6.5</v>
      </c>
      <c r="S373" s="53">
        <f t="shared" si="285"/>
        <v>6.5000000000000006E-3</v>
      </c>
      <c r="T373" s="53">
        <f t="shared" si="286"/>
        <v>6.5000000000000006E-3</v>
      </c>
      <c r="U373" s="53">
        <f t="shared" si="287"/>
        <v>6.5000000000000006E-3</v>
      </c>
      <c r="V373" s="53">
        <v>22</v>
      </c>
      <c r="W373" s="53">
        <f t="shared" si="288"/>
        <v>2.2000000000000002E-2</v>
      </c>
      <c r="X373" s="53">
        <f t="shared" si="289"/>
        <v>2.2000000000000002E-2</v>
      </c>
      <c r="Y373" s="110">
        <f t="shared" si="290"/>
        <v>2.2000000000000002E-2</v>
      </c>
    </row>
    <row r="374" spans="2:25" ht="15.75" x14ac:dyDescent="0.25">
      <c r="B374" s="62"/>
      <c r="C374" s="61"/>
      <c r="D374" s="61"/>
      <c r="E374" s="61"/>
      <c r="F374" s="8" t="s">
        <v>72</v>
      </c>
      <c r="G374" s="52">
        <v>45</v>
      </c>
      <c r="H374" s="52">
        <v>45</v>
      </c>
      <c r="I374" s="52">
        <v>45</v>
      </c>
      <c r="J374" s="53">
        <v>0.4</v>
      </c>
      <c r="K374" s="53">
        <f t="shared" si="279"/>
        <v>0.18</v>
      </c>
      <c r="L374" s="53">
        <f t="shared" si="280"/>
        <v>0.18</v>
      </c>
      <c r="M374" s="53">
        <f t="shared" si="281"/>
        <v>0.18</v>
      </c>
      <c r="N374" s="53">
        <v>0</v>
      </c>
      <c r="O374" s="53">
        <f t="shared" si="282"/>
        <v>0</v>
      </c>
      <c r="P374" s="53">
        <f t="shared" si="283"/>
        <v>0</v>
      </c>
      <c r="Q374" s="53">
        <f t="shared" si="284"/>
        <v>0</v>
      </c>
      <c r="R374" s="53">
        <v>11.3</v>
      </c>
      <c r="S374" s="53">
        <f t="shared" si="285"/>
        <v>5.0850000000000009</v>
      </c>
      <c r="T374" s="53">
        <f t="shared" si="286"/>
        <v>5.0850000000000009</v>
      </c>
      <c r="U374" s="53">
        <f t="shared" si="287"/>
        <v>5.0850000000000009</v>
      </c>
      <c r="V374" s="53">
        <v>46</v>
      </c>
      <c r="W374" s="53">
        <f t="shared" si="288"/>
        <v>20.7</v>
      </c>
      <c r="X374" s="53">
        <f t="shared" si="289"/>
        <v>20.7</v>
      </c>
      <c r="Y374" s="110">
        <f t="shared" si="290"/>
        <v>20.7</v>
      </c>
    </row>
    <row r="375" spans="2:25" ht="15.75" x14ac:dyDescent="0.25">
      <c r="B375" s="54" t="s">
        <v>95</v>
      </c>
      <c r="C375" s="52">
        <v>20</v>
      </c>
      <c r="D375" s="52">
        <v>20</v>
      </c>
      <c r="E375" s="52">
        <v>20</v>
      </c>
      <c r="F375" s="8" t="s">
        <v>84</v>
      </c>
      <c r="G375" s="20">
        <v>20</v>
      </c>
      <c r="H375" s="20">
        <v>20</v>
      </c>
      <c r="I375" s="20">
        <v>20</v>
      </c>
      <c r="J375" s="53">
        <v>23.5</v>
      </c>
      <c r="K375" s="53">
        <f>G375*J375/100</f>
        <v>4.7</v>
      </c>
      <c r="L375" s="53">
        <f>H375*J375/100</f>
        <v>4.7</v>
      </c>
      <c r="M375" s="53">
        <f>I375*J375/100</f>
        <v>4.7</v>
      </c>
      <c r="N375" s="53">
        <v>30.9</v>
      </c>
      <c r="O375" s="53">
        <f>G375*N375/100</f>
        <v>6.18</v>
      </c>
      <c r="P375" s="53">
        <f>H375*N375/100</f>
        <v>6.18</v>
      </c>
      <c r="Q375" s="53">
        <f>I375*N375/100</f>
        <v>6.18</v>
      </c>
      <c r="R375" s="53">
        <v>0</v>
      </c>
      <c r="S375" s="53">
        <f>G375*R375/100</f>
        <v>0</v>
      </c>
      <c r="T375" s="53">
        <f>H375*R375/100</f>
        <v>0</v>
      </c>
      <c r="U375" s="53">
        <f>I375*R375/100</f>
        <v>0</v>
      </c>
      <c r="V375" s="53">
        <v>380</v>
      </c>
      <c r="W375" s="53">
        <f>G375*V375/100</f>
        <v>76</v>
      </c>
      <c r="X375" s="53">
        <f>H375*V375/100</f>
        <v>76</v>
      </c>
      <c r="Y375" s="110">
        <f>I375*V375/100</f>
        <v>76</v>
      </c>
    </row>
    <row r="376" spans="2:25" ht="31.5" x14ac:dyDescent="0.25">
      <c r="B376" s="107" t="s">
        <v>37</v>
      </c>
      <c r="C376" s="52">
        <v>20</v>
      </c>
      <c r="D376" s="52">
        <v>35</v>
      </c>
      <c r="E376" s="52">
        <v>40</v>
      </c>
      <c r="F376" s="39" t="s">
        <v>37</v>
      </c>
      <c r="G376" s="20">
        <v>20</v>
      </c>
      <c r="H376" s="20">
        <v>35</v>
      </c>
      <c r="I376" s="20">
        <v>40</v>
      </c>
      <c r="J376" s="53">
        <v>6.5</v>
      </c>
      <c r="K376" s="53">
        <f t="shared" si="279"/>
        <v>1.3</v>
      </c>
      <c r="L376" s="53">
        <f t="shared" si="280"/>
        <v>2.2749999999999999</v>
      </c>
      <c r="M376" s="53">
        <f t="shared" si="281"/>
        <v>2.6</v>
      </c>
      <c r="N376" s="53">
        <v>1</v>
      </c>
      <c r="O376" s="53">
        <f t="shared" si="282"/>
        <v>0.2</v>
      </c>
      <c r="P376" s="53">
        <f t="shared" si="283"/>
        <v>0.35</v>
      </c>
      <c r="Q376" s="53">
        <f t="shared" si="284"/>
        <v>0.4</v>
      </c>
      <c r="R376" s="53">
        <v>40.1</v>
      </c>
      <c r="S376" s="53">
        <f t="shared" si="285"/>
        <v>8.02</v>
      </c>
      <c r="T376" s="53">
        <f t="shared" si="286"/>
        <v>14.035</v>
      </c>
      <c r="U376" s="53">
        <f t="shared" si="287"/>
        <v>16.04</v>
      </c>
      <c r="V376" s="53">
        <v>190</v>
      </c>
      <c r="W376" s="53">
        <f t="shared" si="288"/>
        <v>38</v>
      </c>
      <c r="X376" s="53">
        <f t="shared" si="289"/>
        <v>66.5</v>
      </c>
      <c r="Y376" s="110">
        <f t="shared" si="290"/>
        <v>76</v>
      </c>
    </row>
    <row r="377" spans="2:25" ht="15.75" x14ac:dyDescent="0.25">
      <c r="B377" s="29"/>
      <c r="C377" s="8"/>
      <c r="D377" s="8"/>
      <c r="E377" s="8"/>
      <c r="F377" s="8"/>
      <c r="G377" s="8"/>
      <c r="H377" s="8"/>
      <c r="I377" s="8"/>
      <c r="J377" s="153"/>
      <c r="K377" s="153">
        <f>SUM(K365:K376)</f>
        <v>61.544500000000006</v>
      </c>
      <c r="L377" s="153">
        <f>SUM(L365:L376)</f>
        <v>90.103500000000025</v>
      </c>
      <c r="M377" s="153">
        <f>SUM(M365:M376)</f>
        <v>117.96150000000003</v>
      </c>
      <c r="N377" s="153"/>
      <c r="O377" s="153">
        <f>SUM(O365:O376)</f>
        <v>25.387299999999996</v>
      </c>
      <c r="P377" s="153">
        <f>SUM(P365:P376)</f>
        <v>34.116300000000003</v>
      </c>
      <c r="Q377" s="153">
        <f>SUM(Q365:Q376)</f>
        <v>42.7453</v>
      </c>
      <c r="R377" s="153"/>
      <c r="S377" s="153">
        <f>SUM(S365:S376)</f>
        <v>76.42049999999999</v>
      </c>
      <c r="T377" s="153">
        <f>SUM(T365:T376)</f>
        <v>91.833499999999987</v>
      </c>
      <c r="U377" s="153">
        <f>SUM(U365:U376)</f>
        <v>102.95149999999998</v>
      </c>
      <c r="V377" s="153"/>
      <c r="W377" s="153">
        <f>SUM(W365:W376)</f>
        <v>527.71199999999999</v>
      </c>
      <c r="X377" s="153">
        <f>SUM(X365:X376)</f>
        <v>658.952</v>
      </c>
      <c r="Y377" s="154">
        <f>SUM(Y365:Y376)</f>
        <v>769.90200000000016</v>
      </c>
    </row>
    <row r="378" spans="2:25" ht="15.75" x14ac:dyDescent="0.25">
      <c r="B378" s="165" t="s">
        <v>87</v>
      </c>
      <c r="C378" s="164"/>
      <c r="D378" s="164"/>
      <c r="E378" s="164"/>
      <c r="F378" s="164"/>
      <c r="G378" s="164"/>
      <c r="H378" s="164"/>
      <c r="I378" s="164"/>
      <c r="J378" s="164"/>
      <c r="K378" s="164"/>
      <c r="L378" s="164"/>
      <c r="M378" s="164"/>
      <c r="N378" s="164"/>
      <c r="O378" s="164"/>
      <c r="P378" s="164"/>
      <c r="Q378" s="164"/>
      <c r="R378" s="164"/>
      <c r="S378" s="164"/>
      <c r="T378" s="164"/>
      <c r="U378" s="164"/>
      <c r="V378" s="164"/>
      <c r="W378" s="164"/>
      <c r="X378" s="164"/>
      <c r="Y378" s="166"/>
    </row>
    <row r="379" spans="2:25" ht="15.75" customHeight="1" x14ac:dyDescent="0.25">
      <c r="B379" s="62" t="s">
        <v>105</v>
      </c>
      <c r="C379" s="61">
        <v>60</v>
      </c>
      <c r="D379" s="61">
        <v>100</v>
      </c>
      <c r="E379" s="61">
        <v>100</v>
      </c>
      <c r="F379" s="8" t="s">
        <v>22</v>
      </c>
      <c r="G379" s="52">
        <v>52</v>
      </c>
      <c r="H379" s="52">
        <v>86</v>
      </c>
      <c r="I379" s="52">
        <v>86</v>
      </c>
      <c r="J379" s="53">
        <v>1.3</v>
      </c>
      <c r="K379" s="53">
        <f t="shared" ref="K379:K381" si="291">G379*J379/100</f>
        <v>0.67600000000000005</v>
      </c>
      <c r="L379" s="53">
        <f t="shared" ref="L379:L381" si="292">H379*J379/100</f>
        <v>1.1179999999999999</v>
      </c>
      <c r="M379" s="53">
        <f t="shared" ref="M379:M381" si="293">I379*J379/100</f>
        <v>1.1179999999999999</v>
      </c>
      <c r="N379" s="53">
        <v>0.1</v>
      </c>
      <c r="O379" s="53">
        <f t="shared" ref="O379:O381" si="294">G379*N379/100</f>
        <v>5.2000000000000005E-2</v>
      </c>
      <c r="P379" s="53">
        <f t="shared" ref="P379:P381" si="295">H379*N379/100</f>
        <v>8.5999999999999993E-2</v>
      </c>
      <c r="Q379" s="53">
        <f t="shared" ref="Q379:Q381" si="296">I379*N379/100</f>
        <v>8.5999999999999993E-2</v>
      </c>
      <c r="R379" s="53">
        <v>7</v>
      </c>
      <c r="S379" s="53">
        <f t="shared" ref="S379:S381" si="297">G379*R379/100</f>
        <v>3.64</v>
      </c>
      <c r="T379" s="53">
        <f t="shared" ref="T379:T381" si="298">H379*R379/100</f>
        <v>6.02</v>
      </c>
      <c r="U379" s="53">
        <f t="shared" ref="U379:U381" si="299">I379*R379/100</f>
        <v>6.02</v>
      </c>
      <c r="V379" s="53">
        <v>33</v>
      </c>
      <c r="W379" s="53">
        <f t="shared" ref="W379:W381" si="300">G379*V379/100</f>
        <v>17.16</v>
      </c>
      <c r="X379" s="53">
        <f t="shared" ref="X379:X381" si="301">H379*V379/100</f>
        <v>28.38</v>
      </c>
      <c r="Y379" s="110">
        <f t="shared" ref="Y379:Y381" si="302">I379*V379/100</f>
        <v>28.38</v>
      </c>
    </row>
    <row r="380" spans="2:25" ht="15.75" x14ac:dyDescent="0.25">
      <c r="B380" s="62"/>
      <c r="C380" s="61"/>
      <c r="D380" s="61"/>
      <c r="E380" s="61"/>
      <c r="F380" s="8" t="s">
        <v>84</v>
      </c>
      <c r="G380" s="52">
        <v>3</v>
      </c>
      <c r="H380" s="52">
        <v>4</v>
      </c>
      <c r="I380" s="52">
        <v>4</v>
      </c>
      <c r="J380" s="53">
        <v>23.5</v>
      </c>
      <c r="K380" s="53">
        <f t="shared" si="291"/>
        <v>0.70499999999999996</v>
      </c>
      <c r="L380" s="53">
        <f t="shared" si="292"/>
        <v>0.94</v>
      </c>
      <c r="M380" s="53">
        <f t="shared" si="293"/>
        <v>0.94</v>
      </c>
      <c r="N380" s="53">
        <v>30.9</v>
      </c>
      <c r="O380" s="53">
        <f t="shared" si="294"/>
        <v>0.92699999999999994</v>
      </c>
      <c r="P380" s="53">
        <f t="shared" si="295"/>
        <v>1.236</v>
      </c>
      <c r="Q380" s="53">
        <f t="shared" si="296"/>
        <v>1.236</v>
      </c>
      <c r="R380" s="53">
        <v>0</v>
      </c>
      <c r="S380" s="53">
        <f t="shared" si="297"/>
        <v>0</v>
      </c>
      <c r="T380" s="53">
        <f t="shared" si="298"/>
        <v>0</v>
      </c>
      <c r="U380" s="53">
        <f t="shared" si="299"/>
        <v>0</v>
      </c>
      <c r="V380" s="53">
        <v>380</v>
      </c>
      <c r="W380" s="53">
        <f t="shared" si="300"/>
        <v>11.4</v>
      </c>
      <c r="X380" s="53">
        <f t="shared" si="301"/>
        <v>15.2</v>
      </c>
      <c r="Y380" s="110">
        <f t="shared" si="302"/>
        <v>15.2</v>
      </c>
    </row>
    <row r="381" spans="2:25" ht="15.75" x14ac:dyDescent="0.25">
      <c r="B381" s="62"/>
      <c r="C381" s="61"/>
      <c r="D381" s="61"/>
      <c r="E381" s="61"/>
      <c r="F381" s="8" t="s">
        <v>24</v>
      </c>
      <c r="G381" s="52">
        <v>6</v>
      </c>
      <c r="H381" s="52">
        <v>10</v>
      </c>
      <c r="I381" s="52">
        <v>10</v>
      </c>
      <c r="J381" s="53">
        <v>0</v>
      </c>
      <c r="K381" s="53">
        <f t="shared" si="291"/>
        <v>0</v>
      </c>
      <c r="L381" s="53">
        <f t="shared" si="292"/>
        <v>0</v>
      </c>
      <c r="M381" s="53">
        <f t="shared" si="293"/>
        <v>0</v>
      </c>
      <c r="N381" s="53">
        <v>99.9</v>
      </c>
      <c r="O381" s="53">
        <f t="shared" si="294"/>
        <v>5.9940000000000007</v>
      </c>
      <c r="P381" s="53">
        <f t="shared" si="295"/>
        <v>9.99</v>
      </c>
      <c r="Q381" s="53">
        <f t="shared" si="296"/>
        <v>9.99</v>
      </c>
      <c r="R381" s="53">
        <v>0</v>
      </c>
      <c r="S381" s="53">
        <f t="shared" si="297"/>
        <v>0</v>
      </c>
      <c r="T381" s="53">
        <f t="shared" si="298"/>
        <v>0</v>
      </c>
      <c r="U381" s="53">
        <f t="shared" si="299"/>
        <v>0</v>
      </c>
      <c r="V381" s="53">
        <v>899</v>
      </c>
      <c r="W381" s="53">
        <f t="shared" si="300"/>
        <v>53.94</v>
      </c>
      <c r="X381" s="53">
        <f t="shared" si="301"/>
        <v>89.9</v>
      </c>
      <c r="Y381" s="110">
        <f t="shared" si="302"/>
        <v>89.9</v>
      </c>
    </row>
    <row r="382" spans="2:25" ht="31.5" x14ac:dyDescent="0.25">
      <c r="B382" s="62" t="s">
        <v>98</v>
      </c>
      <c r="C382" s="61" t="s">
        <v>99</v>
      </c>
      <c r="D382" s="61" t="s">
        <v>100</v>
      </c>
      <c r="E382" s="61" t="s">
        <v>100</v>
      </c>
      <c r="F382" s="5" t="s">
        <v>101</v>
      </c>
      <c r="G382" s="52">
        <v>57</v>
      </c>
      <c r="H382" s="52">
        <v>57</v>
      </c>
      <c r="I382" s="52">
        <v>57</v>
      </c>
      <c r="J382" s="53">
        <v>67.7</v>
      </c>
      <c r="K382" s="53">
        <f t="shared" ref="K382:K391" si="303">G382*J382/100</f>
        <v>38.588999999999999</v>
      </c>
      <c r="L382" s="53">
        <f t="shared" ref="L382:L391" si="304">H382*J382/100</f>
        <v>38.588999999999999</v>
      </c>
      <c r="M382" s="53">
        <f t="shared" ref="M382:M391" si="305">I382*J382/100</f>
        <v>38.588999999999999</v>
      </c>
      <c r="N382" s="53">
        <v>18.899999999999999</v>
      </c>
      <c r="O382" s="53">
        <f t="shared" ref="O382:O391" si="306">G382*N382/100</f>
        <v>10.773</v>
      </c>
      <c r="P382" s="53">
        <f t="shared" ref="P382:P391" si="307">H382*N382/100</f>
        <v>10.773</v>
      </c>
      <c r="Q382" s="53">
        <f t="shared" ref="Q382:Q391" si="308">I382*N382/100</f>
        <v>10.773</v>
      </c>
      <c r="R382" s="53">
        <v>12.4</v>
      </c>
      <c r="S382" s="53">
        <f t="shared" ref="S382:S391" si="309">G382*R382/100</f>
        <v>7.0680000000000005</v>
      </c>
      <c r="T382" s="53">
        <f t="shared" ref="T382:T391" si="310">H382*R382/100</f>
        <v>7.0680000000000005</v>
      </c>
      <c r="U382" s="53">
        <f t="shared" ref="U382:U391" si="311">I382*R382/100</f>
        <v>7.0680000000000005</v>
      </c>
      <c r="V382" s="53">
        <v>187</v>
      </c>
      <c r="W382" s="53">
        <f t="shared" ref="W382:W391" si="312">G382*V382/100</f>
        <v>106.59</v>
      </c>
      <c r="X382" s="53">
        <f t="shared" ref="X382:X391" si="313">H382*V382/100</f>
        <v>106.59</v>
      </c>
      <c r="Y382" s="110">
        <f t="shared" ref="Y382:Y391" si="314">I382*V382/100</f>
        <v>106.59</v>
      </c>
    </row>
    <row r="383" spans="2:25" ht="15.75" x14ac:dyDescent="0.25">
      <c r="B383" s="62"/>
      <c r="C383" s="61"/>
      <c r="D383" s="61"/>
      <c r="E383" s="61"/>
      <c r="F383" s="8" t="s">
        <v>23</v>
      </c>
      <c r="G383" s="52">
        <v>5</v>
      </c>
      <c r="H383" s="52">
        <v>5</v>
      </c>
      <c r="I383" s="52">
        <v>5</v>
      </c>
      <c r="J383" s="53">
        <v>1.7</v>
      </c>
      <c r="K383" s="53">
        <f t="shared" si="303"/>
        <v>8.5000000000000006E-2</v>
      </c>
      <c r="L383" s="53">
        <f t="shared" si="304"/>
        <v>8.5000000000000006E-2</v>
      </c>
      <c r="M383" s="53">
        <f t="shared" si="305"/>
        <v>8.5000000000000006E-2</v>
      </c>
      <c r="N383" s="53">
        <v>0</v>
      </c>
      <c r="O383" s="53">
        <f t="shared" si="306"/>
        <v>0</v>
      </c>
      <c r="P383" s="53">
        <f t="shared" si="307"/>
        <v>0</v>
      </c>
      <c r="Q383" s="53">
        <f t="shared" si="308"/>
        <v>0</v>
      </c>
      <c r="R383" s="53">
        <v>9.5</v>
      </c>
      <c r="S383" s="53">
        <f t="shared" si="309"/>
        <v>0.47499999999999998</v>
      </c>
      <c r="T383" s="53">
        <f t="shared" si="310"/>
        <v>0.47499999999999998</v>
      </c>
      <c r="U383" s="53">
        <f t="shared" si="311"/>
        <v>0.47499999999999998</v>
      </c>
      <c r="V383" s="53">
        <v>43</v>
      </c>
      <c r="W383" s="53">
        <f t="shared" si="312"/>
        <v>2.15</v>
      </c>
      <c r="X383" s="53">
        <f t="shared" si="313"/>
        <v>2.15</v>
      </c>
      <c r="Y383" s="110">
        <f t="shared" si="314"/>
        <v>2.15</v>
      </c>
    </row>
    <row r="384" spans="2:25" ht="15.75" x14ac:dyDescent="0.25">
      <c r="B384" s="62"/>
      <c r="C384" s="61"/>
      <c r="D384" s="61"/>
      <c r="E384" s="61"/>
      <c r="F384" s="8" t="s">
        <v>102</v>
      </c>
      <c r="G384" s="52">
        <v>4</v>
      </c>
      <c r="H384" s="52">
        <v>4</v>
      </c>
      <c r="I384" s="52">
        <v>4</v>
      </c>
      <c r="J384" s="53">
        <v>12.7</v>
      </c>
      <c r="K384" s="53">
        <f t="shared" si="303"/>
        <v>0.50800000000000001</v>
      </c>
      <c r="L384" s="53">
        <f t="shared" si="304"/>
        <v>0.50800000000000001</v>
      </c>
      <c r="M384" s="53">
        <f t="shared" si="305"/>
        <v>0.50800000000000001</v>
      </c>
      <c r="N384" s="53">
        <v>11.5</v>
      </c>
      <c r="O384" s="53">
        <f t="shared" si="306"/>
        <v>0.46</v>
      </c>
      <c r="P384" s="53">
        <f t="shared" si="307"/>
        <v>0.46</v>
      </c>
      <c r="Q384" s="53">
        <f t="shared" si="308"/>
        <v>0.46</v>
      </c>
      <c r="R384" s="53">
        <v>0.7</v>
      </c>
      <c r="S384" s="53">
        <f t="shared" si="309"/>
        <v>2.7999999999999997E-2</v>
      </c>
      <c r="T384" s="53">
        <f t="shared" si="310"/>
        <v>2.7999999999999997E-2</v>
      </c>
      <c r="U384" s="53">
        <f t="shared" si="311"/>
        <v>2.7999999999999997E-2</v>
      </c>
      <c r="V384" s="53">
        <v>154</v>
      </c>
      <c r="W384" s="53">
        <f t="shared" si="312"/>
        <v>6.16</v>
      </c>
      <c r="X384" s="53">
        <f t="shared" si="313"/>
        <v>6.16</v>
      </c>
      <c r="Y384" s="110">
        <f t="shared" si="314"/>
        <v>6.16</v>
      </c>
    </row>
    <row r="385" spans="2:25" ht="15.75" x14ac:dyDescent="0.25">
      <c r="B385" s="62"/>
      <c r="C385" s="61"/>
      <c r="D385" s="61"/>
      <c r="E385" s="61"/>
      <c r="F385" s="8" t="s">
        <v>78</v>
      </c>
      <c r="G385" s="36">
        <v>12</v>
      </c>
      <c r="H385" s="36">
        <v>15</v>
      </c>
      <c r="I385" s="36">
        <v>15</v>
      </c>
      <c r="J385" s="53">
        <v>7</v>
      </c>
      <c r="K385" s="53">
        <f t="shared" si="303"/>
        <v>0.84</v>
      </c>
      <c r="L385" s="53">
        <f t="shared" si="304"/>
        <v>1.05</v>
      </c>
      <c r="M385" s="53">
        <f t="shared" si="305"/>
        <v>1.05</v>
      </c>
      <c r="N385" s="53">
        <v>6</v>
      </c>
      <c r="O385" s="53">
        <f t="shared" si="306"/>
        <v>0.72</v>
      </c>
      <c r="P385" s="53">
        <f t="shared" si="307"/>
        <v>0.9</v>
      </c>
      <c r="Q385" s="53">
        <f t="shared" si="308"/>
        <v>0.9</v>
      </c>
      <c r="R385" s="53">
        <v>77.3</v>
      </c>
      <c r="S385" s="53">
        <f t="shared" si="309"/>
        <v>9.2759999999999998</v>
      </c>
      <c r="T385" s="53">
        <f t="shared" si="310"/>
        <v>11.595000000000001</v>
      </c>
      <c r="U385" s="53">
        <f t="shared" si="311"/>
        <v>11.595000000000001</v>
      </c>
      <c r="V385" s="53">
        <v>323</v>
      </c>
      <c r="W385" s="53">
        <f t="shared" si="312"/>
        <v>38.76</v>
      </c>
      <c r="X385" s="53">
        <f t="shared" si="313"/>
        <v>48.45</v>
      </c>
      <c r="Y385" s="110">
        <f t="shared" si="314"/>
        <v>48.45</v>
      </c>
    </row>
    <row r="386" spans="2:25" ht="15.75" x14ac:dyDescent="0.25">
      <c r="B386" s="62"/>
      <c r="C386" s="61"/>
      <c r="D386" s="61"/>
      <c r="E386" s="61"/>
      <c r="F386" s="8" t="s">
        <v>22</v>
      </c>
      <c r="G386" s="36">
        <v>8</v>
      </c>
      <c r="H386" s="36">
        <v>10</v>
      </c>
      <c r="I386" s="36">
        <v>10</v>
      </c>
      <c r="J386" s="53">
        <v>1.3</v>
      </c>
      <c r="K386" s="53">
        <f t="shared" si="303"/>
        <v>0.10400000000000001</v>
      </c>
      <c r="L386" s="53">
        <f t="shared" si="304"/>
        <v>0.13</v>
      </c>
      <c r="M386" s="53">
        <f t="shared" si="305"/>
        <v>0.13</v>
      </c>
      <c r="N386" s="53">
        <v>0.1</v>
      </c>
      <c r="O386" s="53">
        <f t="shared" si="306"/>
        <v>8.0000000000000002E-3</v>
      </c>
      <c r="P386" s="53">
        <f t="shared" si="307"/>
        <v>0.01</v>
      </c>
      <c r="Q386" s="53">
        <f t="shared" si="308"/>
        <v>0.01</v>
      </c>
      <c r="R386" s="53">
        <v>7</v>
      </c>
      <c r="S386" s="53">
        <f t="shared" si="309"/>
        <v>0.56000000000000005</v>
      </c>
      <c r="T386" s="53">
        <f t="shared" si="310"/>
        <v>0.7</v>
      </c>
      <c r="U386" s="53">
        <f t="shared" si="311"/>
        <v>0.7</v>
      </c>
      <c r="V386" s="53">
        <v>33</v>
      </c>
      <c r="W386" s="53">
        <f t="shared" si="312"/>
        <v>2.64</v>
      </c>
      <c r="X386" s="53">
        <f t="shared" si="313"/>
        <v>3.3</v>
      </c>
      <c r="Y386" s="110">
        <f t="shared" si="314"/>
        <v>3.3</v>
      </c>
    </row>
    <row r="387" spans="2:25" ht="15.75" x14ac:dyDescent="0.25">
      <c r="B387" s="62"/>
      <c r="C387" s="61"/>
      <c r="D387" s="61"/>
      <c r="E387" s="61"/>
      <c r="F387" s="8" t="s">
        <v>23</v>
      </c>
      <c r="G387" s="52">
        <v>8</v>
      </c>
      <c r="H387" s="52">
        <v>10</v>
      </c>
      <c r="I387" s="52">
        <v>10</v>
      </c>
      <c r="J387" s="53">
        <v>1.7</v>
      </c>
      <c r="K387" s="53">
        <f t="shared" si="303"/>
        <v>0.13600000000000001</v>
      </c>
      <c r="L387" s="53">
        <f t="shared" si="304"/>
        <v>0.17</v>
      </c>
      <c r="M387" s="53">
        <f t="shared" si="305"/>
        <v>0.17</v>
      </c>
      <c r="N387" s="53">
        <v>0</v>
      </c>
      <c r="O387" s="53">
        <f t="shared" si="306"/>
        <v>0</v>
      </c>
      <c r="P387" s="53">
        <f t="shared" si="307"/>
        <v>0</v>
      </c>
      <c r="Q387" s="53">
        <f t="shared" si="308"/>
        <v>0</v>
      </c>
      <c r="R387" s="53">
        <v>9.5</v>
      </c>
      <c r="S387" s="53">
        <f t="shared" si="309"/>
        <v>0.76</v>
      </c>
      <c r="T387" s="53">
        <f t="shared" si="310"/>
        <v>0.95</v>
      </c>
      <c r="U387" s="53">
        <f t="shared" si="311"/>
        <v>0.95</v>
      </c>
      <c r="V387" s="53">
        <v>43</v>
      </c>
      <c r="W387" s="53">
        <f t="shared" si="312"/>
        <v>3.44</v>
      </c>
      <c r="X387" s="53">
        <f t="shared" si="313"/>
        <v>4.3</v>
      </c>
      <c r="Y387" s="110">
        <f t="shared" si="314"/>
        <v>4.3</v>
      </c>
    </row>
    <row r="388" spans="2:25" ht="15.75" x14ac:dyDescent="0.25">
      <c r="B388" s="62"/>
      <c r="C388" s="61"/>
      <c r="D388" s="61"/>
      <c r="E388" s="61"/>
      <c r="F388" s="8" t="s">
        <v>93</v>
      </c>
      <c r="G388" s="20">
        <v>2</v>
      </c>
      <c r="H388" s="20">
        <v>3</v>
      </c>
      <c r="I388" s="20">
        <v>3</v>
      </c>
      <c r="J388" s="53">
        <v>0</v>
      </c>
      <c r="K388" s="53">
        <f t="shared" si="303"/>
        <v>0</v>
      </c>
      <c r="L388" s="53">
        <f t="shared" si="304"/>
        <v>0</v>
      </c>
      <c r="M388" s="53">
        <f t="shared" si="305"/>
        <v>0</v>
      </c>
      <c r="N388" s="53">
        <v>99.9</v>
      </c>
      <c r="O388" s="53">
        <f t="shared" si="306"/>
        <v>1.9980000000000002</v>
      </c>
      <c r="P388" s="53">
        <f t="shared" si="307"/>
        <v>2.9970000000000003</v>
      </c>
      <c r="Q388" s="53">
        <f t="shared" si="308"/>
        <v>2.9970000000000003</v>
      </c>
      <c r="R388" s="53">
        <v>0</v>
      </c>
      <c r="S388" s="53">
        <f t="shared" si="309"/>
        <v>0</v>
      </c>
      <c r="T388" s="53">
        <f t="shared" si="310"/>
        <v>0</v>
      </c>
      <c r="U388" s="53">
        <f t="shared" si="311"/>
        <v>0</v>
      </c>
      <c r="V388" s="53">
        <v>899</v>
      </c>
      <c r="W388" s="53">
        <f t="shared" si="312"/>
        <v>17.98</v>
      </c>
      <c r="X388" s="53">
        <f t="shared" si="313"/>
        <v>26.97</v>
      </c>
      <c r="Y388" s="110">
        <f t="shared" si="314"/>
        <v>26.97</v>
      </c>
    </row>
    <row r="389" spans="2:25" ht="15.75" x14ac:dyDescent="0.25">
      <c r="B389" s="62"/>
      <c r="C389" s="61"/>
      <c r="D389" s="61"/>
      <c r="E389" s="61"/>
      <c r="F389" s="8" t="s">
        <v>64</v>
      </c>
      <c r="G389" s="20">
        <v>36</v>
      </c>
      <c r="H389" s="20">
        <v>45</v>
      </c>
      <c r="I389" s="20">
        <v>45</v>
      </c>
      <c r="J389" s="53">
        <v>2</v>
      </c>
      <c r="K389" s="53">
        <f t="shared" si="303"/>
        <v>0.72</v>
      </c>
      <c r="L389" s="53">
        <f t="shared" si="304"/>
        <v>0.9</v>
      </c>
      <c r="M389" s="53">
        <f t="shared" si="305"/>
        <v>0.9</v>
      </c>
      <c r="N389" s="53">
        <v>0.1</v>
      </c>
      <c r="O389" s="53">
        <f t="shared" si="306"/>
        <v>3.6000000000000004E-2</v>
      </c>
      <c r="P389" s="53">
        <f t="shared" si="307"/>
        <v>4.4999999999999998E-2</v>
      </c>
      <c r="Q389" s="53">
        <f t="shared" si="308"/>
        <v>4.4999999999999998E-2</v>
      </c>
      <c r="R389" s="53">
        <v>19.7</v>
      </c>
      <c r="S389" s="53">
        <f t="shared" si="309"/>
        <v>7.0919999999999996</v>
      </c>
      <c r="T389" s="53">
        <f t="shared" si="310"/>
        <v>8.8650000000000002</v>
      </c>
      <c r="U389" s="53">
        <f t="shared" si="311"/>
        <v>8.8650000000000002</v>
      </c>
      <c r="V389" s="53">
        <v>83</v>
      </c>
      <c r="W389" s="53">
        <f t="shared" si="312"/>
        <v>29.88</v>
      </c>
      <c r="X389" s="53">
        <f t="shared" si="313"/>
        <v>37.35</v>
      </c>
      <c r="Y389" s="110">
        <f t="shared" si="314"/>
        <v>37.35</v>
      </c>
    </row>
    <row r="390" spans="2:25" ht="15.75" x14ac:dyDescent="0.25">
      <c r="B390" s="62"/>
      <c r="C390" s="61"/>
      <c r="D390" s="61"/>
      <c r="E390" s="61"/>
      <c r="F390" s="8" t="s">
        <v>27</v>
      </c>
      <c r="G390" s="52">
        <v>1</v>
      </c>
      <c r="H390" s="52">
        <v>1</v>
      </c>
      <c r="I390" s="52">
        <v>1</v>
      </c>
      <c r="J390" s="53">
        <v>0</v>
      </c>
      <c r="K390" s="53">
        <f t="shared" si="303"/>
        <v>0</v>
      </c>
      <c r="L390" s="53">
        <f t="shared" si="304"/>
        <v>0</v>
      </c>
      <c r="M390" s="53">
        <f t="shared" si="305"/>
        <v>0</v>
      </c>
      <c r="N390" s="53">
        <v>0</v>
      </c>
      <c r="O390" s="53">
        <f t="shared" si="306"/>
        <v>0</v>
      </c>
      <c r="P390" s="53">
        <f t="shared" si="307"/>
        <v>0</v>
      </c>
      <c r="Q390" s="53">
        <f t="shared" si="308"/>
        <v>0</v>
      </c>
      <c r="R390" s="53">
        <v>0</v>
      </c>
      <c r="S390" s="53">
        <f t="shared" si="309"/>
        <v>0</v>
      </c>
      <c r="T390" s="53">
        <f t="shared" si="310"/>
        <v>0</v>
      </c>
      <c r="U390" s="53">
        <f t="shared" si="311"/>
        <v>0</v>
      </c>
      <c r="V390" s="53">
        <v>0</v>
      </c>
      <c r="W390" s="53">
        <f t="shared" si="312"/>
        <v>0</v>
      </c>
      <c r="X390" s="53">
        <f t="shared" si="313"/>
        <v>0</v>
      </c>
      <c r="Y390" s="110">
        <f t="shared" si="314"/>
        <v>0</v>
      </c>
    </row>
    <row r="391" spans="2:25" ht="15.75" x14ac:dyDescent="0.25">
      <c r="B391" s="54" t="s">
        <v>82</v>
      </c>
      <c r="C391" s="52">
        <v>20</v>
      </c>
      <c r="D391" s="52">
        <v>20</v>
      </c>
      <c r="E391" s="52">
        <v>20</v>
      </c>
      <c r="F391" s="8" t="s">
        <v>82</v>
      </c>
      <c r="G391" s="52">
        <v>20</v>
      </c>
      <c r="H391" s="52">
        <v>20</v>
      </c>
      <c r="I391" s="52">
        <v>20</v>
      </c>
      <c r="J391" s="53">
        <v>1.3</v>
      </c>
      <c r="K391" s="53">
        <f t="shared" si="303"/>
        <v>0.26</v>
      </c>
      <c r="L391" s="53">
        <f t="shared" si="304"/>
        <v>0.26</v>
      </c>
      <c r="M391" s="53">
        <f t="shared" si="305"/>
        <v>0.26</v>
      </c>
      <c r="N391" s="53">
        <v>72.5</v>
      </c>
      <c r="O391" s="53">
        <f t="shared" si="306"/>
        <v>14.5</v>
      </c>
      <c r="P391" s="53">
        <f t="shared" si="307"/>
        <v>14.5</v>
      </c>
      <c r="Q391" s="53">
        <f t="shared" si="308"/>
        <v>14.5</v>
      </c>
      <c r="R391" s="53">
        <v>0.9</v>
      </c>
      <c r="S391" s="53">
        <f t="shared" si="309"/>
        <v>0.18</v>
      </c>
      <c r="T391" s="53">
        <f t="shared" si="310"/>
        <v>0.18</v>
      </c>
      <c r="U391" s="53">
        <f t="shared" si="311"/>
        <v>0.18</v>
      </c>
      <c r="V391" s="53">
        <v>661</v>
      </c>
      <c r="W391" s="53">
        <f t="shared" si="312"/>
        <v>132.19999999999999</v>
      </c>
      <c r="X391" s="53">
        <f t="shared" si="313"/>
        <v>132.19999999999999</v>
      </c>
      <c r="Y391" s="110">
        <f t="shared" si="314"/>
        <v>132.19999999999999</v>
      </c>
    </row>
    <row r="392" spans="2:25" ht="15.75" x14ac:dyDescent="0.25">
      <c r="B392" s="62" t="s">
        <v>85</v>
      </c>
      <c r="C392" s="61">
        <v>200</v>
      </c>
      <c r="D392" s="61">
        <v>200</v>
      </c>
      <c r="E392" s="61">
        <v>200</v>
      </c>
      <c r="F392" s="8" t="s">
        <v>155</v>
      </c>
      <c r="G392" s="35">
        <v>20</v>
      </c>
      <c r="H392" s="38">
        <v>20</v>
      </c>
      <c r="I392" s="38">
        <v>20</v>
      </c>
      <c r="J392" s="53">
        <v>2.2999999999999998</v>
      </c>
      <c r="K392" s="53">
        <f t="shared" ref="K392:K395" si="315">G392*J392/100</f>
        <v>0.46</v>
      </c>
      <c r="L392" s="53">
        <f t="shared" ref="L392:L395" si="316">H392*J392/100</f>
        <v>0.46</v>
      </c>
      <c r="M392" s="53">
        <f t="shared" ref="M392:M395" si="317">I392*J392/100</f>
        <v>0.46</v>
      </c>
      <c r="N392" s="53">
        <v>0</v>
      </c>
      <c r="O392" s="53">
        <f t="shared" ref="O392:O395" si="318">G392*N392/100</f>
        <v>0</v>
      </c>
      <c r="P392" s="53">
        <f t="shared" ref="P392:P395" si="319">H392*N392/100</f>
        <v>0</v>
      </c>
      <c r="Q392" s="53">
        <f t="shared" ref="Q392:Q395" si="320">I392*N392/100</f>
        <v>0</v>
      </c>
      <c r="R392" s="53">
        <v>59</v>
      </c>
      <c r="S392" s="53">
        <f t="shared" ref="S392:S395" si="321">G392*R392/100</f>
        <v>11.8</v>
      </c>
      <c r="T392" s="53">
        <f t="shared" ref="T392:T395" si="322">H392*R392/100</f>
        <v>11.8</v>
      </c>
      <c r="U392" s="53">
        <f t="shared" ref="U392:U395" si="323">I392*R392/100</f>
        <v>11.8</v>
      </c>
      <c r="V392" s="53">
        <v>245</v>
      </c>
      <c r="W392" s="53">
        <f t="shared" ref="W392:W395" si="324">G392*V392/100</f>
        <v>49</v>
      </c>
      <c r="X392" s="53">
        <f t="shared" ref="X392:X395" si="325">H392*V392/100</f>
        <v>49</v>
      </c>
      <c r="Y392" s="110">
        <f t="shared" ref="Y392:Y395" si="326">I392*V392/100</f>
        <v>49</v>
      </c>
    </row>
    <row r="393" spans="2:25" ht="15.75" x14ac:dyDescent="0.25">
      <c r="B393" s="62"/>
      <c r="C393" s="61"/>
      <c r="D393" s="61"/>
      <c r="E393" s="61"/>
      <c r="F393" s="34" t="s">
        <v>35</v>
      </c>
      <c r="G393" s="52">
        <v>20</v>
      </c>
      <c r="H393" s="20">
        <v>20</v>
      </c>
      <c r="I393" s="20">
        <v>20</v>
      </c>
      <c r="J393" s="53">
        <v>0</v>
      </c>
      <c r="K393" s="53">
        <f t="shared" si="315"/>
        <v>0</v>
      </c>
      <c r="L393" s="53">
        <f t="shared" si="316"/>
        <v>0</v>
      </c>
      <c r="M393" s="53">
        <f t="shared" si="317"/>
        <v>0</v>
      </c>
      <c r="N393" s="53">
        <v>0</v>
      </c>
      <c r="O393" s="53">
        <f t="shared" si="318"/>
        <v>0</v>
      </c>
      <c r="P393" s="53">
        <f t="shared" si="319"/>
        <v>0</v>
      </c>
      <c r="Q393" s="53">
        <f t="shared" si="320"/>
        <v>0</v>
      </c>
      <c r="R393" s="53">
        <v>99.8</v>
      </c>
      <c r="S393" s="53">
        <f t="shared" si="321"/>
        <v>19.96</v>
      </c>
      <c r="T393" s="53">
        <f t="shared" si="322"/>
        <v>19.96</v>
      </c>
      <c r="U393" s="53">
        <f t="shared" si="323"/>
        <v>19.96</v>
      </c>
      <c r="V393" s="53">
        <v>374</v>
      </c>
      <c r="W393" s="53">
        <f t="shared" si="324"/>
        <v>74.8</v>
      </c>
      <c r="X393" s="53">
        <f t="shared" si="325"/>
        <v>74.8</v>
      </c>
      <c r="Y393" s="110">
        <f t="shared" si="326"/>
        <v>74.8</v>
      </c>
    </row>
    <row r="394" spans="2:25" ht="15.75" x14ac:dyDescent="0.25">
      <c r="B394" s="62"/>
      <c r="C394" s="61"/>
      <c r="D394" s="61"/>
      <c r="E394" s="61"/>
      <c r="F394" s="8" t="s">
        <v>65</v>
      </c>
      <c r="G394" s="52">
        <v>1</v>
      </c>
      <c r="H394" s="20">
        <v>1</v>
      </c>
      <c r="I394" s="20">
        <v>1</v>
      </c>
      <c r="J394" s="53">
        <v>0.5</v>
      </c>
      <c r="K394" s="53">
        <f t="shared" si="315"/>
        <v>5.0000000000000001E-3</v>
      </c>
      <c r="L394" s="53">
        <f t="shared" si="316"/>
        <v>5.0000000000000001E-3</v>
      </c>
      <c r="M394" s="53">
        <f t="shared" si="317"/>
        <v>5.0000000000000001E-3</v>
      </c>
      <c r="N394" s="53">
        <v>0.3</v>
      </c>
      <c r="O394" s="53">
        <f t="shared" si="318"/>
        <v>3.0000000000000001E-3</v>
      </c>
      <c r="P394" s="53">
        <f t="shared" si="319"/>
        <v>3.0000000000000001E-3</v>
      </c>
      <c r="Q394" s="53">
        <f t="shared" si="320"/>
        <v>3.0000000000000001E-3</v>
      </c>
      <c r="R394" s="53">
        <v>6.5</v>
      </c>
      <c r="S394" s="53">
        <f t="shared" si="321"/>
        <v>6.5000000000000002E-2</v>
      </c>
      <c r="T394" s="53">
        <f t="shared" si="322"/>
        <v>6.5000000000000002E-2</v>
      </c>
      <c r="U394" s="53">
        <f t="shared" si="323"/>
        <v>6.5000000000000002E-2</v>
      </c>
      <c r="V394" s="53">
        <v>22</v>
      </c>
      <c r="W394" s="53">
        <f t="shared" si="324"/>
        <v>0.22</v>
      </c>
      <c r="X394" s="53">
        <f t="shared" si="325"/>
        <v>0.22</v>
      </c>
      <c r="Y394" s="110">
        <f t="shared" si="326"/>
        <v>0.22</v>
      </c>
    </row>
    <row r="395" spans="2:25" ht="31.5" x14ac:dyDescent="0.25">
      <c r="B395" s="107" t="s">
        <v>37</v>
      </c>
      <c r="C395" s="52">
        <v>20</v>
      </c>
      <c r="D395" s="52">
        <v>35</v>
      </c>
      <c r="E395" s="52">
        <v>40</v>
      </c>
      <c r="F395" s="32" t="s">
        <v>37</v>
      </c>
      <c r="G395" s="20">
        <v>20</v>
      </c>
      <c r="H395" s="20">
        <v>35</v>
      </c>
      <c r="I395" s="20">
        <v>40</v>
      </c>
      <c r="J395" s="53">
        <v>6.5</v>
      </c>
      <c r="K395" s="53">
        <f t="shared" si="315"/>
        <v>1.3</v>
      </c>
      <c r="L395" s="53">
        <f t="shared" si="316"/>
        <v>2.2749999999999999</v>
      </c>
      <c r="M395" s="53">
        <f t="shared" si="317"/>
        <v>2.6</v>
      </c>
      <c r="N395" s="53">
        <v>1</v>
      </c>
      <c r="O395" s="53">
        <f t="shared" si="318"/>
        <v>0.2</v>
      </c>
      <c r="P395" s="53">
        <f t="shared" si="319"/>
        <v>0.35</v>
      </c>
      <c r="Q395" s="53">
        <f t="shared" si="320"/>
        <v>0.4</v>
      </c>
      <c r="R395" s="53">
        <v>40.1</v>
      </c>
      <c r="S395" s="53">
        <f t="shared" si="321"/>
        <v>8.02</v>
      </c>
      <c r="T395" s="53">
        <f t="shared" si="322"/>
        <v>14.035</v>
      </c>
      <c r="U395" s="53">
        <f t="shared" si="323"/>
        <v>16.04</v>
      </c>
      <c r="V395" s="53">
        <v>190</v>
      </c>
      <c r="W395" s="53">
        <f t="shared" si="324"/>
        <v>38</v>
      </c>
      <c r="X395" s="53">
        <f t="shared" si="325"/>
        <v>66.5</v>
      </c>
      <c r="Y395" s="110">
        <f t="shared" si="326"/>
        <v>76</v>
      </c>
    </row>
    <row r="396" spans="2:25" ht="15.75" x14ac:dyDescent="0.25">
      <c r="B396" s="29"/>
      <c r="C396" s="8"/>
      <c r="D396" s="8"/>
      <c r="E396" s="8"/>
      <c r="F396" s="8"/>
      <c r="G396" s="8"/>
      <c r="H396" s="8"/>
      <c r="I396" s="8"/>
      <c r="J396" s="95"/>
      <c r="K396" s="153">
        <f>SUM(K379:K395)</f>
        <v>44.388000000000005</v>
      </c>
      <c r="L396" s="153">
        <f>SUM(L379:L395)</f>
        <v>46.49</v>
      </c>
      <c r="M396" s="153">
        <f>SUM(M379:M395)</f>
        <v>46.815000000000005</v>
      </c>
      <c r="N396" s="153"/>
      <c r="O396" s="153">
        <f>SUM(O379:O395)</f>
        <v>35.671000000000006</v>
      </c>
      <c r="P396" s="153">
        <f>SUM(P379:P395)</f>
        <v>41.35</v>
      </c>
      <c r="Q396" s="153">
        <f>SUM(Q379:Q395)</f>
        <v>41.4</v>
      </c>
      <c r="R396" s="153"/>
      <c r="S396" s="153">
        <f>SUM(S379:S395)</f>
        <v>68.924000000000007</v>
      </c>
      <c r="T396" s="153">
        <f>SUM(T379:T395)</f>
        <v>81.740999999999985</v>
      </c>
      <c r="U396" s="153">
        <f>SUM(U379:U395)</f>
        <v>83.745999999999981</v>
      </c>
      <c r="V396" s="153"/>
      <c r="W396" s="153">
        <f>SUM(W379:W395)</f>
        <v>584.31999999999994</v>
      </c>
      <c r="X396" s="153">
        <f>SUM(X379:X395)</f>
        <v>691.47</v>
      </c>
      <c r="Y396" s="154">
        <f>SUM(Y379:Y395)</f>
        <v>700.97</v>
      </c>
    </row>
    <row r="397" spans="2:25" ht="15.75" x14ac:dyDescent="0.25">
      <c r="B397" s="165" t="s">
        <v>142</v>
      </c>
      <c r="C397" s="164"/>
      <c r="D397" s="164"/>
      <c r="E397" s="164"/>
      <c r="F397" s="164"/>
      <c r="G397" s="164"/>
      <c r="H397" s="164"/>
      <c r="I397" s="164"/>
      <c r="J397" s="164"/>
      <c r="K397" s="164"/>
      <c r="L397" s="164"/>
      <c r="M397" s="164"/>
      <c r="N397" s="164"/>
      <c r="O397" s="164"/>
      <c r="P397" s="164"/>
      <c r="Q397" s="164"/>
      <c r="R397" s="164"/>
      <c r="S397" s="164"/>
      <c r="T397" s="164"/>
      <c r="U397" s="164"/>
      <c r="V397" s="164"/>
      <c r="W397" s="164"/>
      <c r="X397" s="164"/>
      <c r="Y397" s="166"/>
    </row>
    <row r="398" spans="2:25" ht="31.5" x14ac:dyDescent="0.25">
      <c r="B398" s="62" t="s">
        <v>143</v>
      </c>
      <c r="C398" s="61">
        <v>50</v>
      </c>
      <c r="D398" s="61">
        <v>75</v>
      </c>
      <c r="E398" s="61">
        <v>100</v>
      </c>
      <c r="F398" s="5" t="s">
        <v>101</v>
      </c>
      <c r="G398" s="7">
        <v>37</v>
      </c>
      <c r="H398" s="7">
        <v>56</v>
      </c>
      <c r="I398" s="7">
        <v>74</v>
      </c>
      <c r="J398" s="53">
        <v>67.7</v>
      </c>
      <c r="K398" s="53">
        <f t="shared" ref="K398:K414" si="327">G398*J398/100</f>
        <v>25.048999999999999</v>
      </c>
      <c r="L398" s="53">
        <f t="shared" ref="L398:L414" si="328">H398*J398/100</f>
        <v>37.912000000000006</v>
      </c>
      <c r="M398" s="53">
        <f t="shared" ref="M398:M414" si="329">I398*J398/100</f>
        <v>50.097999999999999</v>
      </c>
      <c r="N398" s="53">
        <v>18.899999999999999</v>
      </c>
      <c r="O398" s="53">
        <f t="shared" ref="O398:O414" si="330">G398*N398/100</f>
        <v>6.9929999999999994</v>
      </c>
      <c r="P398" s="53">
        <f t="shared" ref="P398:P414" si="331">H398*N398/100</f>
        <v>10.583999999999998</v>
      </c>
      <c r="Q398" s="53">
        <f t="shared" ref="Q398:Q414" si="332">I398*N398/100</f>
        <v>13.985999999999999</v>
      </c>
      <c r="R398" s="53">
        <v>12.4</v>
      </c>
      <c r="S398" s="53">
        <f t="shared" ref="S398:S414" si="333">G398*R398/100</f>
        <v>4.5880000000000001</v>
      </c>
      <c r="T398" s="53">
        <f t="shared" ref="T398:T414" si="334">H398*R398/100</f>
        <v>6.944</v>
      </c>
      <c r="U398" s="53">
        <f t="shared" ref="U398:U414" si="335">I398*R398/100</f>
        <v>9.1760000000000002</v>
      </c>
      <c r="V398" s="53">
        <v>187</v>
      </c>
      <c r="W398" s="53">
        <f t="shared" ref="W398:W414" si="336">G398*V398/100</f>
        <v>69.19</v>
      </c>
      <c r="X398" s="53">
        <f>(H398*V398)/100</f>
        <v>104.72</v>
      </c>
      <c r="Y398" s="110">
        <f>(I398*V398)/100</f>
        <v>138.38</v>
      </c>
    </row>
    <row r="399" spans="2:25" ht="31.5" x14ac:dyDescent="0.25">
      <c r="B399" s="62"/>
      <c r="C399" s="61"/>
      <c r="D399" s="61"/>
      <c r="E399" s="61"/>
      <c r="F399" s="31" t="s">
        <v>114</v>
      </c>
      <c r="G399" s="52">
        <v>9</v>
      </c>
      <c r="H399" s="52">
        <v>14</v>
      </c>
      <c r="I399" s="52">
        <v>18</v>
      </c>
      <c r="J399" s="53">
        <v>11.1</v>
      </c>
      <c r="K399" s="53">
        <f t="shared" si="327"/>
        <v>0.99899999999999989</v>
      </c>
      <c r="L399" s="53">
        <f t="shared" si="328"/>
        <v>1.554</v>
      </c>
      <c r="M399" s="53">
        <f t="shared" si="329"/>
        <v>1.9979999999999998</v>
      </c>
      <c r="N399" s="53">
        <v>1.5</v>
      </c>
      <c r="O399" s="53">
        <f t="shared" si="330"/>
        <v>0.13500000000000001</v>
      </c>
      <c r="P399" s="53">
        <f t="shared" si="331"/>
        <v>0.21</v>
      </c>
      <c r="Q399" s="53">
        <f t="shared" si="332"/>
        <v>0.27</v>
      </c>
      <c r="R399" s="53">
        <v>67.8</v>
      </c>
      <c r="S399" s="53">
        <f t="shared" si="333"/>
        <v>6.1019999999999994</v>
      </c>
      <c r="T399" s="53">
        <f t="shared" si="334"/>
        <v>9.4919999999999991</v>
      </c>
      <c r="U399" s="53">
        <f t="shared" si="335"/>
        <v>12.203999999999999</v>
      </c>
      <c r="V399" s="53">
        <v>329</v>
      </c>
      <c r="W399" s="53">
        <f t="shared" si="336"/>
        <v>29.61</v>
      </c>
      <c r="X399" s="53">
        <f t="shared" ref="X399:X414" si="337">H399*V399/100</f>
        <v>46.06</v>
      </c>
      <c r="Y399" s="110">
        <f t="shared" ref="Y399:Y414" si="338">I399*V399/100</f>
        <v>59.22</v>
      </c>
    </row>
    <row r="400" spans="2:25" ht="15.75" x14ac:dyDescent="0.25">
      <c r="B400" s="62"/>
      <c r="C400" s="61"/>
      <c r="D400" s="61"/>
      <c r="E400" s="61"/>
      <c r="F400" s="8" t="s">
        <v>36</v>
      </c>
      <c r="G400" s="20">
        <v>12</v>
      </c>
      <c r="H400" s="20">
        <v>17</v>
      </c>
      <c r="I400" s="20">
        <v>24</v>
      </c>
      <c r="J400" s="53">
        <v>7</v>
      </c>
      <c r="K400" s="53">
        <f t="shared" si="327"/>
        <v>0.84</v>
      </c>
      <c r="L400" s="53">
        <f t="shared" si="328"/>
        <v>1.19</v>
      </c>
      <c r="M400" s="53">
        <f t="shared" si="329"/>
        <v>1.68</v>
      </c>
      <c r="N400" s="53">
        <v>7.9</v>
      </c>
      <c r="O400" s="53">
        <f t="shared" si="330"/>
        <v>0.94800000000000006</v>
      </c>
      <c r="P400" s="53">
        <f t="shared" si="331"/>
        <v>1.3430000000000002</v>
      </c>
      <c r="Q400" s="53">
        <f t="shared" si="332"/>
        <v>1.8960000000000001</v>
      </c>
      <c r="R400" s="53">
        <v>9.5</v>
      </c>
      <c r="S400" s="53">
        <f t="shared" si="333"/>
        <v>1.1399999999999999</v>
      </c>
      <c r="T400" s="53">
        <f t="shared" si="334"/>
        <v>1.615</v>
      </c>
      <c r="U400" s="53">
        <f t="shared" si="335"/>
        <v>2.2799999999999998</v>
      </c>
      <c r="V400" s="53">
        <v>135</v>
      </c>
      <c r="W400" s="53">
        <f t="shared" si="336"/>
        <v>16.2</v>
      </c>
      <c r="X400" s="53">
        <f t="shared" si="337"/>
        <v>22.95</v>
      </c>
      <c r="Y400" s="110">
        <f t="shared" si="338"/>
        <v>32.4</v>
      </c>
    </row>
    <row r="401" spans="2:25" ht="15.75" x14ac:dyDescent="0.25">
      <c r="B401" s="62"/>
      <c r="C401" s="61"/>
      <c r="D401" s="61"/>
      <c r="E401" s="61"/>
      <c r="F401" s="8" t="s">
        <v>115</v>
      </c>
      <c r="G401" s="20">
        <v>5</v>
      </c>
      <c r="H401" s="20">
        <v>8</v>
      </c>
      <c r="I401" s="20">
        <v>10</v>
      </c>
      <c r="J401" s="53">
        <v>12.2</v>
      </c>
      <c r="K401" s="53">
        <f t="shared" si="327"/>
        <v>0.61</v>
      </c>
      <c r="L401" s="53">
        <f t="shared" si="328"/>
        <v>0.97599999999999998</v>
      </c>
      <c r="M401" s="53">
        <f t="shared" si="329"/>
        <v>1.22</v>
      </c>
      <c r="N401" s="53">
        <v>1.5</v>
      </c>
      <c r="O401" s="53">
        <f t="shared" si="330"/>
        <v>7.4999999999999997E-2</v>
      </c>
      <c r="P401" s="53">
        <f t="shared" si="331"/>
        <v>0.12</v>
      </c>
      <c r="Q401" s="53">
        <f t="shared" si="332"/>
        <v>0.15</v>
      </c>
      <c r="R401" s="53">
        <v>76.5</v>
      </c>
      <c r="S401" s="53">
        <f t="shared" si="333"/>
        <v>3.8250000000000002</v>
      </c>
      <c r="T401" s="53">
        <f t="shared" si="334"/>
        <v>6.12</v>
      </c>
      <c r="U401" s="53">
        <f t="shared" si="335"/>
        <v>7.65</v>
      </c>
      <c r="V401" s="53">
        <v>368</v>
      </c>
      <c r="W401" s="53">
        <f t="shared" si="336"/>
        <v>18.399999999999999</v>
      </c>
      <c r="X401" s="53">
        <f t="shared" si="337"/>
        <v>29.44</v>
      </c>
      <c r="Y401" s="110">
        <f t="shared" si="338"/>
        <v>36.799999999999997</v>
      </c>
    </row>
    <row r="402" spans="2:25" ht="15.75" x14ac:dyDescent="0.25">
      <c r="B402" s="62"/>
      <c r="C402" s="61"/>
      <c r="D402" s="61"/>
      <c r="E402" s="61"/>
      <c r="F402" s="8" t="s">
        <v>93</v>
      </c>
      <c r="G402" s="52">
        <v>3</v>
      </c>
      <c r="H402" s="52">
        <v>5</v>
      </c>
      <c r="I402" s="52">
        <v>6</v>
      </c>
      <c r="J402" s="53">
        <v>0</v>
      </c>
      <c r="K402" s="53">
        <f t="shared" si="327"/>
        <v>0</v>
      </c>
      <c r="L402" s="53">
        <f t="shared" si="328"/>
        <v>0</v>
      </c>
      <c r="M402" s="53">
        <f t="shared" si="329"/>
        <v>0</v>
      </c>
      <c r="N402" s="53">
        <v>99.9</v>
      </c>
      <c r="O402" s="53">
        <f t="shared" si="330"/>
        <v>2.9970000000000003</v>
      </c>
      <c r="P402" s="53">
        <f t="shared" si="331"/>
        <v>4.9950000000000001</v>
      </c>
      <c r="Q402" s="53">
        <f t="shared" si="332"/>
        <v>5.9940000000000007</v>
      </c>
      <c r="R402" s="53">
        <v>0</v>
      </c>
      <c r="S402" s="53">
        <f t="shared" si="333"/>
        <v>0</v>
      </c>
      <c r="T402" s="53">
        <f t="shared" si="334"/>
        <v>0</v>
      </c>
      <c r="U402" s="53">
        <f t="shared" si="335"/>
        <v>0</v>
      </c>
      <c r="V402" s="53">
        <v>899</v>
      </c>
      <c r="W402" s="53">
        <f t="shared" si="336"/>
        <v>26.97</v>
      </c>
      <c r="X402" s="53">
        <f t="shared" si="337"/>
        <v>44.95</v>
      </c>
      <c r="Y402" s="110">
        <f t="shared" si="338"/>
        <v>53.94</v>
      </c>
    </row>
    <row r="403" spans="2:25" ht="15.75" x14ac:dyDescent="0.25">
      <c r="B403" s="62"/>
      <c r="C403" s="61"/>
      <c r="D403" s="61"/>
      <c r="E403" s="61"/>
      <c r="F403" s="8" t="s">
        <v>23</v>
      </c>
      <c r="G403" s="20">
        <v>18</v>
      </c>
      <c r="H403" s="20">
        <v>27</v>
      </c>
      <c r="I403" s="20">
        <v>36</v>
      </c>
      <c r="J403" s="53">
        <v>1.7</v>
      </c>
      <c r="K403" s="53">
        <f t="shared" si="327"/>
        <v>0.30599999999999999</v>
      </c>
      <c r="L403" s="53">
        <f t="shared" si="328"/>
        <v>0.45899999999999996</v>
      </c>
      <c r="M403" s="53">
        <f t="shared" si="329"/>
        <v>0.61199999999999999</v>
      </c>
      <c r="N403" s="53">
        <v>0</v>
      </c>
      <c r="O403" s="53">
        <f t="shared" si="330"/>
        <v>0</v>
      </c>
      <c r="P403" s="53">
        <f t="shared" si="331"/>
        <v>0</v>
      </c>
      <c r="Q403" s="53">
        <f t="shared" si="332"/>
        <v>0</v>
      </c>
      <c r="R403" s="53">
        <v>9.5</v>
      </c>
      <c r="S403" s="53">
        <f t="shared" si="333"/>
        <v>1.71</v>
      </c>
      <c r="T403" s="53">
        <f t="shared" si="334"/>
        <v>2.5649999999999999</v>
      </c>
      <c r="U403" s="53">
        <f t="shared" si="335"/>
        <v>3.42</v>
      </c>
      <c r="V403" s="53">
        <v>43</v>
      </c>
      <c r="W403" s="53">
        <f t="shared" si="336"/>
        <v>7.74</v>
      </c>
      <c r="X403" s="53">
        <f t="shared" si="337"/>
        <v>11.61</v>
      </c>
      <c r="Y403" s="110">
        <f t="shared" si="338"/>
        <v>15.48</v>
      </c>
    </row>
    <row r="404" spans="2:25" ht="15.75" x14ac:dyDescent="0.25">
      <c r="B404" s="62"/>
      <c r="C404" s="61"/>
      <c r="D404" s="61"/>
      <c r="E404" s="61"/>
      <c r="F404" s="8" t="s">
        <v>27</v>
      </c>
      <c r="G404" s="52">
        <v>1</v>
      </c>
      <c r="H404" s="52">
        <v>1</v>
      </c>
      <c r="I404" s="52">
        <v>1</v>
      </c>
      <c r="J404" s="53">
        <v>0</v>
      </c>
      <c r="K404" s="53">
        <f t="shared" si="327"/>
        <v>0</v>
      </c>
      <c r="L404" s="53">
        <f t="shared" si="328"/>
        <v>0</v>
      </c>
      <c r="M404" s="53">
        <f t="shared" si="329"/>
        <v>0</v>
      </c>
      <c r="N404" s="53">
        <v>0</v>
      </c>
      <c r="O404" s="53">
        <f t="shared" si="330"/>
        <v>0</v>
      </c>
      <c r="P404" s="53">
        <f t="shared" si="331"/>
        <v>0</v>
      </c>
      <c r="Q404" s="53">
        <f t="shared" si="332"/>
        <v>0</v>
      </c>
      <c r="R404" s="53">
        <v>0</v>
      </c>
      <c r="S404" s="53">
        <f t="shared" si="333"/>
        <v>0</v>
      </c>
      <c r="T404" s="53">
        <f t="shared" si="334"/>
        <v>0</v>
      </c>
      <c r="U404" s="53">
        <f t="shared" si="335"/>
        <v>0</v>
      </c>
      <c r="V404" s="53">
        <v>0</v>
      </c>
      <c r="W404" s="53">
        <f t="shared" si="336"/>
        <v>0</v>
      </c>
      <c r="X404" s="53">
        <f t="shared" si="337"/>
        <v>0</v>
      </c>
      <c r="Y404" s="110">
        <f t="shared" si="338"/>
        <v>0</v>
      </c>
    </row>
    <row r="405" spans="2:25" ht="15.75" x14ac:dyDescent="0.25">
      <c r="B405" s="62" t="s">
        <v>116</v>
      </c>
      <c r="C405" s="61">
        <v>100</v>
      </c>
      <c r="D405" s="61">
        <v>130</v>
      </c>
      <c r="E405" s="61">
        <v>150</v>
      </c>
      <c r="F405" s="8" t="s">
        <v>64</v>
      </c>
      <c r="G405" s="52">
        <v>88</v>
      </c>
      <c r="H405" s="52">
        <v>117</v>
      </c>
      <c r="I405" s="52">
        <v>135</v>
      </c>
      <c r="J405" s="53">
        <v>2</v>
      </c>
      <c r="K405" s="53">
        <f t="shared" si="327"/>
        <v>1.76</v>
      </c>
      <c r="L405" s="53">
        <f t="shared" si="328"/>
        <v>2.34</v>
      </c>
      <c r="M405" s="53">
        <f t="shared" si="329"/>
        <v>2.7</v>
      </c>
      <c r="N405" s="53">
        <v>0.1</v>
      </c>
      <c r="O405" s="53">
        <f t="shared" si="330"/>
        <v>8.8000000000000009E-2</v>
      </c>
      <c r="P405" s="53">
        <f t="shared" si="331"/>
        <v>0.11700000000000001</v>
      </c>
      <c r="Q405" s="53">
        <f t="shared" si="332"/>
        <v>0.13500000000000001</v>
      </c>
      <c r="R405" s="53">
        <v>19.7</v>
      </c>
      <c r="S405" s="53">
        <f t="shared" si="333"/>
        <v>17.335999999999999</v>
      </c>
      <c r="T405" s="53">
        <f t="shared" si="334"/>
        <v>23.048999999999999</v>
      </c>
      <c r="U405" s="53">
        <f t="shared" si="335"/>
        <v>26.594999999999999</v>
      </c>
      <c r="V405" s="53">
        <v>83</v>
      </c>
      <c r="W405" s="53">
        <f t="shared" si="336"/>
        <v>73.040000000000006</v>
      </c>
      <c r="X405" s="53">
        <f t="shared" si="337"/>
        <v>97.11</v>
      </c>
      <c r="Y405" s="110">
        <f t="shared" si="338"/>
        <v>112.05</v>
      </c>
    </row>
    <row r="406" spans="2:25" ht="15.75" x14ac:dyDescent="0.25">
      <c r="B406" s="62"/>
      <c r="C406" s="61"/>
      <c r="D406" s="61"/>
      <c r="E406" s="61"/>
      <c r="F406" s="8" t="s">
        <v>36</v>
      </c>
      <c r="G406" s="52">
        <v>15</v>
      </c>
      <c r="H406" s="52">
        <v>20</v>
      </c>
      <c r="I406" s="52">
        <v>23</v>
      </c>
      <c r="J406" s="53">
        <v>7</v>
      </c>
      <c r="K406" s="53">
        <f t="shared" si="327"/>
        <v>1.05</v>
      </c>
      <c r="L406" s="53">
        <f t="shared" si="328"/>
        <v>1.4</v>
      </c>
      <c r="M406" s="53">
        <f t="shared" si="329"/>
        <v>1.61</v>
      </c>
      <c r="N406" s="53">
        <v>7.9</v>
      </c>
      <c r="O406" s="53">
        <f t="shared" si="330"/>
        <v>1.1850000000000001</v>
      </c>
      <c r="P406" s="53">
        <f t="shared" si="331"/>
        <v>1.58</v>
      </c>
      <c r="Q406" s="53">
        <f t="shared" si="332"/>
        <v>1.8170000000000002</v>
      </c>
      <c r="R406" s="53">
        <v>9.5</v>
      </c>
      <c r="S406" s="53">
        <f t="shared" si="333"/>
        <v>1.425</v>
      </c>
      <c r="T406" s="53">
        <f t="shared" si="334"/>
        <v>1.9</v>
      </c>
      <c r="U406" s="53">
        <f t="shared" si="335"/>
        <v>2.1850000000000001</v>
      </c>
      <c r="V406" s="53">
        <v>135</v>
      </c>
      <c r="W406" s="53">
        <f t="shared" si="336"/>
        <v>20.25</v>
      </c>
      <c r="X406" s="53">
        <f t="shared" si="337"/>
        <v>27</v>
      </c>
      <c r="Y406" s="110">
        <f t="shared" si="338"/>
        <v>31.05</v>
      </c>
    </row>
    <row r="407" spans="2:25" ht="15.75" x14ac:dyDescent="0.25">
      <c r="B407" s="62"/>
      <c r="C407" s="61"/>
      <c r="D407" s="61"/>
      <c r="E407" s="61"/>
      <c r="F407" s="8" t="s">
        <v>117</v>
      </c>
      <c r="G407" s="52">
        <v>2</v>
      </c>
      <c r="H407" s="52">
        <v>3</v>
      </c>
      <c r="I407" s="52">
        <v>4</v>
      </c>
      <c r="J407" s="53">
        <v>0.3</v>
      </c>
      <c r="K407" s="53">
        <f t="shared" si="327"/>
        <v>6.0000000000000001E-3</v>
      </c>
      <c r="L407" s="53">
        <f t="shared" si="328"/>
        <v>8.9999999999999993E-3</v>
      </c>
      <c r="M407" s="53">
        <f t="shared" si="329"/>
        <v>1.2E-2</v>
      </c>
      <c r="N407" s="53">
        <v>82</v>
      </c>
      <c r="O407" s="53">
        <f t="shared" si="330"/>
        <v>1.64</v>
      </c>
      <c r="P407" s="53">
        <f t="shared" si="331"/>
        <v>2.46</v>
      </c>
      <c r="Q407" s="53">
        <f t="shared" si="332"/>
        <v>3.28</v>
      </c>
      <c r="R407" s="53">
        <v>1</v>
      </c>
      <c r="S407" s="53">
        <f t="shared" si="333"/>
        <v>0.02</v>
      </c>
      <c r="T407" s="53">
        <f t="shared" si="334"/>
        <v>0.03</v>
      </c>
      <c r="U407" s="53">
        <f t="shared" si="335"/>
        <v>0.04</v>
      </c>
      <c r="V407" s="53">
        <v>749</v>
      </c>
      <c r="W407" s="53">
        <f t="shared" si="336"/>
        <v>14.98</v>
      </c>
      <c r="X407" s="53">
        <f t="shared" si="337"/>
        <v>22.47</v>
      </c>
      <c r="Y407" s="110">
        <f t="shared" si="338"/>
        <v>29.96</v>
      </c>
    </row>
    <row r="408" spans="2:25" ht="15.75" x14ac:dyDescent="0.25">
      <c r="B408" s="62"/>
      <c r="C408" s="61"/>
      <c r="D408" s="61"/>
      <c r="E408" s="61"/>
      <c r="F408" s="8" t="s">
        <v>27</v>
      </c>
      <c r="G408" s="52">
        <v>1</v>
      </c>
      <c r="H408" s="52">
        <v>1</v>
      </c>
      <c r="I408" s="52">
        <v>1</v>
      </c>
      <c r="J408" s="53">
        <v>0</v>
      </c>
      <c r="K408" s="53">
        <f t="shared" si="327"/>
        <v>0</v>
      </c>
      <c r="L408" s="53">
        <f t="shared" si="328"/>
        <v>0</v>
      </c>
      <c r="M408" s="53">
        <f t="shared" si="329"/>
        <v>0</v>
      </c>
      <c r="N408" s="53">
        <v>0</v>
      </c>
      <c r="O408" s="53">
        <f t="shared" si="330"/>
        <v>0</v>
      </c>
      <c r="P408" s="53">
        <f t="shared" si="331"/>
        <v>0</v>
      </c>
      <c r="Q408" s="53">
        <f t="shared" si="332"/>
        <v>0</v>
      </c>
      <c r="R408" s="53">
        <v>0</v>
      </c>
      <c r="S408" s="53">
        <f t="shared" si="333"/>
        <v>0</v>
      </c>
      <c r="T408" s="53">
        <f t="shared" si="334"/>
        <v>0</v>
      </c>
      <c r="U408" s="53">
        <f t="shared" si="335"/>
        <v>0</v>
      </c>
      <c r="V408" s="53">
        <v>0</v>
      </c>
      <c r="W408" s="53">
        <f t="shared" si="336"/>
        <v>0</v>
      </c>
      <c r="X408" s="53">
        <f t="shared" si="337"/>
        <v>0</v>
      </c>
      <c r="Y408" s="110">
        <f t="shared" si="338"/>
        <v>0</v>
      </c>
    </row>
    <row r="409" spans="2:25" ht="15.75" x14ac:dyDescent="0.25">
      <c r="B409" s="62"/>
      <c r="C409" s="61"/>
      <c r="D409" s="61"/>
      <c r="E409" s="61"/>
      <c r="F409" s="8" t="s">
        <v>82</v>
      </c>
      <c r="G409" s="52">
        <v>5</v>
      </c>
      <c r="H409" s="52">
        <v>5</v>
      </c>
      <c r="I409" s="52">
        <v>5</v>
      </c>
      <c r="J409" s="53">
        <v>1.3</v>
      </c>
      <c r="K409" s="53">
        <f t="shared" si="327"/>
        <v>6.5000000000000002E-2</v>
      </c>
      <c r="L409" s="53">
        <f t="shared" si="328"/>
        <v>6.5000000000000002E-2</v>
      </c>
      <c r="M409" s="53">
        <f t="shared" si="329"/>
        <v>6.5000000000000002E-2</v>
      </c>
      <c r="N409" s="53">
        <v>72.5</v>
      </c>
      <c r="O409" s="53">
        <f t="shared" si="330"/>
        <v>3.625</v>
      </c>
      <c r="P409" s="53">
        <f t="shared" si="331"/>
        <v>3.625</v>
      </c>
      <c r="Q409" s="53">
        <f t="shared" si="332"/>
        <v>3.625</v>
      </c>
      <c r="R409" s="53">
        <v>0.9</v>
      </c>
      <c r="S409" s="53">
        <f t="shared" si="333"/>
        <v>4.4999999999999998E-2</v>
      </c>
      <c r="T409" s="53">
        <f t="shared" si="334"/>
        <v>4.4999999999999998E-2</v>
      </c>
      <c r="U409" s="53">
        <f t="shared" si="335"/>
        <v>4.4999999999999998E-2</v>
      </c>
      <c r="V409" s="53">
        <v>661</v>
      </c>
      <c r="W409" s="53">
        <f t="shared" si="336"/>
        <v>33.049999999999997</v>
      </c>
      <c r="X409" s="53">
        <f t="shared" si="337"/>
        <v>33.049999999999997</v>
      </c>
      <c r="Y409" s="110">
        <f t="shared" si="338"/>
        <v>33.049999999999997</v>
      </c>
    </row>
    <row r="410" spans="2:25" ht="15.75" x14ac:dyDescent="0.25">
      <c r="B410" s="62" t="s">
        <v>136</v>
      </c>
      <c r="C410" s="61">
        <v>200</v>
      </c>
      <c r="D410" s="61">
        <v>200</v>
      </c>
      <c r="E410" s="61">
        <v>200</v>
      </c>
      <c r="F410" s="11" t="s">
        <v>34</v>
      </c>
      <c r="G410" s="52">
        <v>1</v>
      </c>
      <c r="H410" s="52">
        <v>1</v>
      </c>
      <c r="I410" s="52">
        <v>1</v>
      </c>
      <c r="J410" s="53">
        <v>0.1</v>
      </c>
      <c r="K410" s="53">
        <f t="shared" si="327"/>
        <v>1E-3</v>
      </c>
      <c r="L410" s="53">
        <f t="shared" si="328"/>
        <v>1E-3</v>
      </c>
      <c r="M410" s="53">
        <f t="shared" si="329"/>
        <v>1E-3</v>
      </c>
      <c r="N410" s="53">
        <v>0</v>
      </c>
      <c r="O410" s="53">
        <f t="shared" si="330"/>
        <v>0</v>
      </c>
      <c r="P410" s="53">
        <f t="shared" si="331"/>
        <v>0</v>
      </c>
      <c r="Q410" s="53">
        <f t="shared" si="332"/>
        <v>0</v>
      </c>
      <c r="R410" s="53">
        <v>0</v>
      </c>
      <c r="S410" s="53">
        <f t="shared" si="333"/>
        <v>0</v>
      </c>
      <c r="T410" s="53">
        <f t="shared" si="334"/>
        <v>0</v>
      </c>
      <c r="U410" s="53">
        <f t="shared" si="335"/>
        <v>0</v>
      </c>
      <c r="V410" s="53">
        <v>5</v>
      </c>
      <c r="W410" s="53">
        <f t="shared" si="336"/>
        <v>0.05</v>
      </c>
      <c r="X410" s="53">
        <f t="shared" si="337"/>
        <v>0.05</v>
      </c>
      <c r="Y410" s="110">
        <f t="shared" si="338"/>
        <v>0.05</v>
      </c>
    </row>
    <row r="411" spans="2:25" ht="15.75" x14ac:dyDescent="0.25">
      <c r="B411" s="62"/>
      <c r="C411" s="61"/>
      <c r="D411" s="61"/>
      <c r="E411" s="61"/>
      <c r="F411" s="8" t="s">
        <v>35</v>
      </c>
      <c r="G411" s="20">
        <v>15</v>
      </c>
      <c r="H411" s="20">
        <v>15</v>
      </c>
      <c r="I411" s="20">
        <v>15</v>
      </c>
      <c r="J411" s="53">
        <v>0</v>
      </c>
      <c r="K411" s="53">
        <f t="shared" si="327"/>
        <v>0</v>
      </c>
      <c r="L411" s="53">
        <f t="shared" si="328"/>
        <v>0</v>
      </c>
      <c r="M411" s="53">
        <f t="shared" si="329"/>
        <v>0</v>
      </c>
      <c r="N411" s="53">
        <v>0</v>
      </c>
      <c r="O411" s="53">
        <f t="shared" si="330"/>
        <v>0</v>
      </c>
      <c r="P411" s="53">
        <f t="shared" si="331"/>
        <v>0</v>
      </c>
      <c r="Q411" s="53">
        <f t="shared" si="332"/>
        <v>0</v>
      </c>
      <c r="R411" s="53">
        <v>99.8</v>
      </c>
      <c r="S411" s="53">
        <f t="shared" si="333"/>
        <v>14.97</v>
      </c>
      <c r="T411" s="53">
        <f t="shared" si="334"/>
        <v>14.97</v>
      </c>
      <c r="U411" s="53">
        <f t="shared" si="335"/>
        <v>14.97</v>
      </c>
      <c r="V411" s="53">
        <v>374</v>
      </c>
      <c r="W411" s="53">
        <f t="shared" si="336"/>
        <v>56.1</v>
      </c>
      <c r="X411" s="53">
        <f t="shared" si="337"/>
        <v>56.1</v>
      </c>
      <c r="Y411" s="110">
        <f t="shared" si="338"/>
        <v>56.1</v>
      </c>
    </row>
    <row r="412" spans="2:25" ht="15.75" x14ac:dyDescent="0.25">
      <c r="B412" s="62"/>
      <c r="C412" s="61"/>
      <c r="D412" s="61"/>
      <c r="E412" s="61"/>
      <c r="F412" s="8" t="s">
        <v>135</v>
      </c>
      <c r="G412" s="20">
        <v>7</v>
      </c>
      <c r="H412" s="20">
        <v>7</v>
      </c>
      <c r="I412" s="20">
        <v>7</v>
      </c>
      <c r="J412" s="53">
        <v>0.9</v>
      </c>
      <c r="K412" s="53">
        <f t="shared" si="327"/>
        <v>6.3E-2</v>
      </c>
      <c r="L412" s="53">
        <f t="shared" si="328"/>
        <v>6.3E-2</v>
      </c>
      <c r="M412" s="53">
        <f t="shared" si="329"/>
        <v>6.3E-2</v>
      </c>
      <c r="N412" s="53">
        <v>0</v>
      </c>
      <c r="O412" s="53">
        <f t="shared" si="330"/>
        <v>0</v>
      </c>
      <c r="P412" s="53">
        <f t="shared" si="331"/>
        <v>0</v>
      </c>
      <c r="Q412" s="53">
        <f t="shared" si="332"/>
        <v>0</v>
      </c>
      <c r="R412" s="53">
        <v>3.6</v>
      </c>
      <c r="S412" s="53">
        <f t="shared" si="333"/>
        <v>0.252</v>
      </c>
      <c r="T412" s="53">
        <f t="shared" si="334"/>
        <v>0.252</v>
      </c>
      <c r="U412" s="53">
        <f t="shared" si="335"/>
        <v>0.252</v>
      </c>
      <c r="V412" s="53">
        <v>31</v>
      </c>
      <c r="W412" s="53">
        <f t="shared" si="336"/>
        <v>2.17</v>
      </c>
      <c r="X412" s="53">
        <f t="shared" si="337"/>
        <v>2.17</v>
      </c>
      <c r="Y412" s="110">
        <f t="shared" si="338"/>
        <v>2.17</v>
      </c>
    </row>
    <row r="413" spans="2:25" ht="15.75" x14ac:dyDescent="0.25">
      <c r="B413" s="29" t="s">
        <v>144</v>
      </c>
      <c r="C413" s="52">
        <v>100</v>
      </c>
      <c r="D413" s="52">
        <v>100</v>
      </c>
      <c r="E413" s="52">
        <v>100</v>
      </c>
      <c r="F413" s="8" t="s">
        <v>144</v>
      </c>
      <c r="G413" s="20">
        <v>100</v>
      </c>
      <c r="H413" s="20">
        <v>100</v>
      </c>
      <c r="I413" s="20">
        <v>100</v>
      </c>
      <c r="J413" s="53">
        <v>18</v>
      </c>
      <c r="K413" s="53">
        <f t="shared" si="327"/>
        <v>18</v>
      </c>
      <c r="L413" s="53">
        <f t="shared" si="328"/>
        <v>18</v>
      </c>
      <c r="M413" s="53">
        <f t="shared" si="329"/>
        <v>18</v>
      </c>
      <c r="N413" s="53">
        <v>0.6</v>
      </c>
      <c r="O413" s="53">
        <f t="shared" si="330"/>
        <v>0.6</v>
      </c>
      <c r="P413" s="53">
        <f t="shared" si="331"/>
        <v>0.6</v>
      </c>
      <c r="Q413" s="53">
        <f t="shared" si="332"/>
        <v>0.6</v>
      </c>
      <c r="R413" s="53">
        <v>1.5</v>
      </c>
      <c r="S413" s="53">
        <f t="shared" si="333"/>
        <v>1.5</v>
      </c>
      <c r="T413" s="53">
        <f t="shared" si="334"/>
        <v>1.5</v>
      </c>
      <c r="U413" s="53">
        <f t="shared" si="335"/>
        <v>1.5</v>
      </c>
      <c r="V413" s="53">
        <v>86</v>
      </c>
      <c r="W413" s="53">
        <f t="shared" si="336"/>
        <v>86</v>
      </c>
      <c r="X413" s="53">
        <f t="shared" si="337"/>
        <v>86</v>
      </c>
      <c r="Y413" s="110">
        <f t="shared" si="338"/>
        <v>86</v>
      </c>
    </row>
    <row r="414" spans="2:25" ht="31.5" x14ac:dyDescent="0.25">
      <c r="B414" s="107" t="s">
        <v>37</v>
      </c>
      <c r="C414" s="52">
        <v>20</v>
      </c>
      <c r="D414" s="52">
        <v>35</v>
      </c>
      <c r="E414" s="52">
        <v>40</v>
      </c>
      <c r="F414" s="39" t="s">
        <v>37</v>
      </c>
      <c r="G414" s="20">
        <v>20</v>
      </c>
      <c r="H414" s="20">
        <v>35</v>
      </c>
      <c r="I414" s="20">
        <v>40</v>
      </c>
      <c r="J414" s="53">
        <v>6.5</v>
      </c>
      <c r="K414" s="53">
        <f t="shared" si="327"/>
        <v>1.3</v>
      </c>
      <c r="L414" s="53">
        <f t="shared" si="328"/>
        <v>2.2749999999999999</v>
      </c>
      <c r="M414" s="53">
        <f t="shared" si="329"/>
        <v>2.6</v>
      </c>
      <c r="N414" s="53">
        <v>1</v>
      </c>
      <c r="O414" s="53">
        <f t="shared" si="330"/>
        <v>0.2</v>
      </c>
      <c r="P414" s="53">
        <f t="shared" si="331"/>
        <v>0.35</v>
      </c>
      <c r="Q414" s="53">
        <f t="shared" si="332"/>
        <v>0.4</v>
      </c>
      <c r="R414" s="53">
        <v>40.1</v>
      </c>
      <c r="S414" s="53">
        <f t="shared" si="333"/>
        <v>8.02</v>
      </c>
      <c r="T414" s="53">
        <f t="shared" si="334"/>
        <v>14.035</v>
      </c>
      <c r="U414" s="53">
        <f t="shared" si="335"/>
        <v>16.04</v>
      </c>
      <c r="V414" s="53">
        <v>190</v>
      </c>
      <c r="W414" s="53">
        <f t="shared" si="336"/>
        <v>38</v>
      </c>
      <c r="X414" s="53">
        <f t="shared" si="337"/>
        <v>66.5</v>
      </c>
      <c r="Y414" s="110">
        <f t="shared" si="338"/>
        <v>76</v>
      </c>
    </row>
    <row r="415" spans="2:25" ht="16.5" thickBot="1" x14ac:dyDescent="0.3">
      <c r="B415" s="9"/>
      <c r="C415" s="30"/>
      <c r="D415" s="30"/>
      <c r="E415" s="30"/>
      <c r="F415" s="30"/>
      <c r="G415" s="30"/>
      <c r="H415" s="30"/>
      <c r="I415" s="30"/>
      <c r="J415" s="155"/>
      <c r="K415" s="155">
        <f>SUM(K395:K414)</f>
        <v>95.736999999999995</v>
      </c>
      <c r="L415" s="155">
        <f>SUM(L395:L414)</f>
        <v>115.00900000000003</v>
      </c>
      <c r="M415" s="155">
        <f>SUM(M395:M414)</f>
        <v>130.07400000000001</v>
      </c>
      <c r="N415" s="155"/>
      <c r="O415" s="155">
        <f>SUM(O395:O414)</f>
        <v>54.357000000000021</v>
      </c>
      <c r="P415" s="155">
        <f>SUM(P395:P414)</f>
        <v>67.683999999999983</v>
      </c>
      <c r="Q415" s="155">
        <f>SUM(Q395:Q414)</f>
        <v>73.953000000000003</v>
      </c>
      <c r="R415" s="155"/>
      <c r="S415" s="155">
        <f>SUM(S395:S414)</f>
        <v>137.87700000000001</v>
      </c>
      <c r="T415" s="155">
        <f>SUM(T395:T414)</f>
        <v>178.29299999999998</v>
      </c>
      <c r="U415" s="155">
        <f>SUM(U395:U414)</f>
        <v>196.14299999999994</v>
      </c>
      <c r="V415" s="155"/>
      <c r="W415" s="155">
        <f>SUM(W398:W414)</f>
        <v>491.75000000000011</v>
      </c>
      <c r="X415" s="155">
        <f t="shared" ref="X415:Y415" si="339">SUM(X398:X414)</f>
        <v>650.18000000000006</v>
      </c>
      <c r="Y415" s="156">
        <f t="shared" si="339"/>
        <v>762.65</v>
      </c>
    </row>
  </sheetData>
  <mergeCells count="286">
    <mergeCell ref="B199:Y199"/>
    <mergeCell ref="B222:Y222"/>
    <mergeCell ref="B223:Y223"/>
    <mergeCell ref="B240:X240"/>
    <mergeCell ref="B267:Y267"/>
    <mergeCell ref="B291:Y291"/>
    <mergeCell ref="B306:Y306"/>
    <mergeCell ref="B322:Y322"/>
    <mergeCell ref="B323:Y323"/>
    <mergeCell ref="B8:Y8"/>
    <mergeCell ref="B9:Y9"/>
    <mergeCell ref="B25:Y25"/>
    <mergeCell ref="B45:Y45"/>
    <mergeCell ref="B69:Y69"/>
    <mergeCell ref="B89:Y89"/>
    <mergeCell ref="B122:Y122"/>
    <mergeCell ref="B123:Y123"/>
    <mergeCell ref="B136:Y136"/>
    <mergeCell ref="J5:M5"/>
    <mergeCell ref="N5:Q5"/>
    <mergeCell ref="R5:U5"/>
    <mergeCell ref="V5:Y5"/>
    <mergeCell ref="J6:J7"/>
    <mergeCell ref="N6:N7"/>
    <mergeCell ref="R6:R7"/>
    <mergeCell ref="V6:V7"/>
    <mergeCell ref="B2:I2"/>
    <mergeCell ref="B5:B7"/>
    <mergeCell ref="C5:E6"/>
    <mergeCell ref="F5:F7"/>
    <mergeCell ref="G5:I6"/>
    <mergeCell ref="D3:M3"/>
    <mergeCell ref="B20:B22"/>
    <mergeCell ref="C20:C22"/>
    <mergeCell ref="D20:D22"/>
    <mergeCell ref="E20:E22"/>
    <mergeCell ref="B26:B30"/>
    <mergeCell ref="C26:C30"/>
    <mergeCell ref="D26:D30"/>
    <mergeCell ref="E26:E30"/>
    <mergeCell ref="B10:B16"/>
    <mergeCell ref="C10:C16"/>
    <mergeCell ref="D10:D16"/>
    <mergeCell ref="E10:E16"/>
    <mergeCell ref="B17:B19"/>
    <mergeCell ref="C17:C19"/>
    <mergeCell ref="D17:D19"/>
    <mergeCell ref="E17:E19"/>
    <mergeCell ref="E39:E42"/>
    <mergeCell ref="B39:B42"/>
    <mergeCell ref="B46:B51"/>
    <mergeCell ref="C46:C51"/>
    <mergeCell ref="D46:D51"/>
    <mergeCell ref="E46:E51"/>
    <mergeCell ref="B31:B38"/>
    <mergeCell ref="C31:C38"/>
    <mergeCell ref="D31:D38"/>
    <mergeCell ref="E31:E38"/>
    <mergeCell ref="C39:C42"/>
    <mergeCell ref="D39:D42"/>
    <mergeCell ref="B70:B72"/>
    <mergeCell ref="C70:C72"/>
    <mergeCell ref="D70:D72"/>
    <mergeCell ref="E70:E72"/>
    <mergeCell ref="B64:B66"/>
    <mergeCell ref="C64:C66"/>
    <mergeCell ref="D64:D66"/>
    <mergeCell ref="E64:E66"/>
    <mergeCell ref="B52:B59"/>
    <mergeCell ref="C52:C59"/>
    <mergeCell ref="D52:D59"/>
    <mergeCell ref="E52:E59"/>
    <mergeCell ref="B60:B62"/>
    <mergeCell ref="C60:C62"/>
    <mergeCell ref="D60:D62"/>
    <mergeCell ref="E60:E62"/>
    <mergeCell ref="B90:B96"/>
    <mergeCell ref="C90:C96"/>
    <mergeCell ref="B85:B86"/>
    <mergeCell ref="C85:C86"/>
    <mergeCell ref="D85:D86"/>
    <mergeCell ref="E85:E86"/>
    <mergeCell ref="D90:D96"/>
    <mergeCell ref="E90:E96"/>
    <mergeCell ref="B73:B81"/>
    <mergeCell ref="C73:C81"/>
    <mergeCell ref="D73:D81"/>
    <mergeCell ref="E73:E81"/>
    <mergeCell ref="D110:D118"/>
    <mergeCell ref="E110:E118"/>
    <mergeCell ref="B97:B104"/>
    <mergeCell ref="C97:C104"/>
    <mergeCell ref="D97:D104"/>
    <mergeCell ref="E97:E104"/>
    <mergeCell ref="B105:B109"/>
    <mergeCell ref="C105:C109"/>
    <mergeCell ref="D105:D109"/>
    <mergeCell ref="E105:E109"/>
    <mergeCell ref="B110:B118"/>
    <mergeCell ref="C110:C118"/>
    <mergeCell ref="B137:B139"/>
    <mergeCell ref="C137:C139"/>
    <mergeCell ref="D137:D139"/>
    <mergeCell ref="E137:E139"/>
    <mergeCell ref="B140:B147"/>
    <mergeCell ref="C140:C147"/>
    <mergeCell ref="D140:D147"/>
    <mergeCell ref="E140:E147"/>
    <mergeCell ref="B124:B130"/>
    <mergeCell ref="C124:C130"/>
    <mergeCell ref="D124:D130"/>
    <mergeCell ref="E124:E130"/>
    <mergeCell ref="B131:B132"/>
    <mergeCell ref="C131:C132"/>
    <mergeCell ref="D131:D132"/>
    <mergeCell ref="E131:E132"/>
    <mergeCell ref="B162:B169"/>
    <mergeCell ref="C162:C169"/>
    <mergeCell ref="D162:D169"/>
    <mergeCell ref="E162:E169"/>
    <mergeCell ref="B170:B174"/>
    <mergeCell ref="C170:C174"/>
    <mergeCell ref="D170:D174"/>
    <mergeCell ref="E170:E174"/>
    <mergeCell ref="B148:B150"/>
    <mergeCell ref="C148:C150"/>
    <mergeCell ref="D148:D150"/>
    <mergeCell ref="E148:E150"/>
    <mergeCell ref="B155:B161"/>
    <mergeCell ref="C155:C161"/>
    <mergeCell ref="D155:D161"/>
    <mergeCell ref="E155:E161"/>
    <mergeCell ref="B154:Y154"/>
    <mergeCell ref="B187:B191"/>
    <mergeCell ref="C187:C191"/>
    <mergeCell ref="D187:D191"/>
    <mergeCell ref="E187:E191"/>
    <mergeCell ref="B193:B196"/>
    <mergeCell ref="C193:C196"/>
    <mergeCell ref="D193:D196"/>
    <mergeCell ref="E193:E196"/>
    <mergeCell ref="B176:B178"/>
    <mergeCell ref="C176:C178"/>
    <mergeCell ref="D176:D178"/>
    <mergeCell ref="E176:E178"/>
    <mergeCell ref="B182:B186"/>
    <mergeCell ref="C182:C186"/>
    <mergeCell ref="D182:D186"/>
    <mergeCell ref="E182:E186"/>
    <mergeCell ref="B181:Y181"/>
    <mergeCell ref="B215:B217"/>
    <mergeCell ref="C215:C217"/>
    <mergeCell ref="D215:D217"/>
    <mergeCell ref="E215:E217"/>
    <mergeCell ref="B200:B206"/>
    <mergeCell ref="C200:C206"/>
    <mergeCell ref="D200:D206"/>
    <mergeCell ref="E200:E206"/>
    <mergeCell ref="B207:B214"/>
    <mergeCell ref="C207:C214"/>
    <mergeCell ref="D207:D214"/>
    <mergeCell ref="E207:E214"/>
    <mergeCell ref="B234:B236"/>
    <mergeCell ref="C234:C236"/>
    <mergeCell ref="D234:D236"/>
    <mergeCell ref="E234:E236"/>
    <mergeCell ref="B241:B243"/>
    <mergeCell ref="C241:C243"/>
    <mergeCell ref="D241:D243"/>
    <mergeCell ref="E241:E243"/>
    <mergeCell ref="B224:B230"/>
    <mergeCell ref="C224:C230"/>
    <mergeCell ref="D224:D230"/>
    <mergeCell ref="E224:E230"/>
    <mergeCell ref="B231:B233"/>
    <mergeCell ref="C231:C233"/>
    <mergeCell ref="D231:D233"/>
    <mergeCell ref="E231:E233"/>
    <mergeCell ref="B256:B264"/>
    <mergeCell ref="C256:C264"/>
    <mergeCell ref="D256:D264"/>
    <mergeCell ref="E256:E264"/>
    <mergeCell ref="B268:B274"/>
    <mergeCell ref="C268:C274"/>
    <mergeCell ref="D268:D274"/>
    <mergeCell ref="E268:E274"/>
    <mergeCell ref="B244:B251"/>
    <mergeCell ref="C244:C251"/>
    <mergeCell ref="D244:D251"/>
    <mergeCell ref="E244:E251"/>
    <mergeCell ref="B252:B255"/>
    <mergeCell ref="C252:C255"/>
    <mergeCell ref="D252:D255"/>
    <mergeCell ref="E252:E255"/>
    <mergeCell ref="B292:B294"/>
    <mergeCell ref="C292:C294"/>
    <mergeCell ref="D292:D294"/>
    <mergeCell ref="E292:E294"/>
    <mergeCell ref="B275:B282"/>
    <mergeCell ref="C275:C282"/>
    <mergeCell ref="D275:D282"/>
    <mergeCell ref="E275:E282"/>
    <mergeCell ref="B283:B287"/>
    <mergeCell ref="C283:C287"/>
    <mergeCell ref="D283:D287"/>
    <mergeCell ref="E283:E287"/>
    <mergeCell ref="B307:B312"/>
    <mergeCell ref="C307:C312"/>
    <mergeCell ref="D307:D312"/>
    <mergeCell ref="E307:E312"/>
    <mergeCell ref="B313:B315"/>
    <mergeCell ref="C313:C315"/>
    <mergeCell ref="D313:D315"/>
    <mergeCell ref="E313:E315"/>
    <mergeCell ref="B295:B299"/>
    <mergeCell ref="C295:C299"/>
    <mergeCell ref="D295:D299"/>
    <mergeCell ref="E295:E299"/>
    <mergeCell ref="B301:B303"/>
    <mergeCell ref="C301:C303"/>
    <mergeCell ref="D301:D303"/>
    <mergeCell ref="E301:E303"/>
    <mergeCell ref="B333:B334"/>
    <mergeCell ref="C333:C334"/>
    <mergeCell ref="D333:D334"/>
    <mergeCell ref="E333:E334"/>
    <mergeCell ref="B338:B342"/>
    <mergeCell ref="C338:C342"/>
    <mergeCell ref="D338:D342"/>
    <mergeCell ref="E338:E342"/>
    <mergeCell ref="B316:B317"/>
    <mergeCell ref="C316:C317"/>
    <mergeCell ref="D316:D317"/>
    <mergeCell ref="E316:E317"/>
    <mergeCell ref="B324:B330"/>
    <mergeCell ref="C324:C330"/>
    <mergeCell ref="D324:D330"/>
    <mergeCell ref="E324:E330"/>
    <mergeCell ref="B337:Y337"/>
    <mergeCell ref="B358:B360"/>
    <mergeCell ref="C358:C360"/>
    <mergeCell ref="D358:D360"/>
    <mergeCell ref="E358:E360"/>
    <mergeCell ref="B365:B370"/>
    <mergeCell ref="C365:C370"/>
    <mergeCell ref="D365:D370"/>
    <mergeCell ref="E365:E370"/>
    <mergeCell ref="B343:B349"/>
    <mergeCell ref="C343:C349"/>
    <mergeCell ref="D343:D349"/>
    <mergeCell ref="E343:E349"/>
    <mergeCell ref="B350:B357"/>
    <mergeCell ref="C350:C357"/>
    <mergeCell ref="D350:D357"/>
    <mergeCell ref="E350:E357"/>
    <mergeCell ref="B364:Y364"/>
    <mergeCell ref="B379:B381"/>
    <mergeCell ref="C379:C381"/>
    <mergeCell ref="D379:D381"/>
    <mergeCell ref="E379:E381"/>
    <mergeCell ref="B382:B390"/>
    <mergeCell ref="C382:C390"/>
    <mergeCell ref="D382:D390"/>
    <mergeCell ref="E382:E390"/>
    <mergeCell ref="B371:B374"/>
    <mergeCell ref="C371:C374"/>
    <mergeCell ref="D371:D374"/>
    <mergeCell ref="E371:E374"/>
    <mergeCell ref="B378:Y378"/>
    <mergeCell ref="B405:B409"/>
    <mergeCell ref="C405:C409"/>
    <mergeCell ref="D405:D409"/>
    <mergeCell ref="E405:E409"/>
    <mergeCell ref="B410:B412"/>
    <mergeCell ref="C410:C412"/>
    <mergeCell ref="D410:D412"/>
    <mergeCell ref="E410:E412"/>
    <mergeCell ref="B392:B394"/>
    <mergeCell ref="C392:C394"/>
    <mergeCell ref="D392:D394"/>
    <mergeCell ref="E392:E394"/>
    <mergeCell ref="B398:B404"/>
    <mergeCell ref="C398:C404"/>
    <mergeCell ref="D398:D404"/>
    <mergeCell ref="E398:E404"/>
    <mergeCell ref="B397:Y39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5581-B2F3-42B3-926E-AF8EE77F88F2}">
  <dimension ref="B1:P23"/>
  <sheetViews>
    <sheetView topLeftCell="A10" workbookViewId="0">
      <selection activeCell="Q20" sqref="Q20"/>
    </sheetView>
  </sheetViews>
  <sheetFormatPr defaultRowHeight="15" x14ac:dyDescent="0.25"/>
  <cols>
    <col min="3" max="3" width="20.28515625" customWidth="1"/>
  </cols>
  <sheetData>
    <row r="1" spans="2:16" ht="16.5" thickBot="1" x14ac:dyDescent="0.3">
      <c r="B1" s="70" t="s">
        <v>167</v>
      </c>
      <c r="C1" s="70"/>
      <c r="D1" s="70"/>
      <c r="E1" s="70"/>
      <c r="F1" s="70"/>
      <c r="G1" s="70"/>
      <c r="H1" s="70"/>
      <c r="I1" s="70"/>
      <c r="J1" s="70"/>
      <c r="K1" s="70"/>
    </row>
    <row r="2" spans="2:16" ht="15.75" x14ac:dyDescent="0.25">
      <c r="B2" s="72" t="s">
        <v>166</v>
      </c>
      <c r="C2" s="73" t="s">
        <v>165</v>
      </c>
      <c r="D2" s="74" t="s">
        <v>51</v>
      </c>
      <c r="E2" s="75"/>
      <c r="F2" s="76"/>
      <c r="G2" s="74" t="s">
        <v>52</v>
      </c>
      <c r="H2" s="75"/>
      <c r="I2" s="76"/>
      <c r="J2" s="77"/>
      <c r="K2" s="77" t="s">
        <v>53</v>
      </c>
      <c r="L2" s="77"/>
      <c r="M2" s="74" t="s">
        <v>54</v>
      </c>
      <c r="N2" s="75"/>
      <c r="O2" s="78"/>
    </row>
    <row r="3" spans="2:16" ht="31.5" x14ac:dyDescent="0.25">
      <c r="B3" s="79"/>
      <c r="C3" s="71"/>
      <c r="D3" s="50" t="s">
        <v>17</v>
      </c>
      <c r="E3" s="50" t="s">
        <v>18</v>
      </c>
      <c r="F3" s="50" t="s">
        <v>19</v>
      </c>
      <c r="G3" s="50" t="s">
        <v>17</v>
      </c>
      <c r="H3" s="50" t="s">
        <v>18</v>
      </c>
      <c r="I3" s="50" t="s">
        <v>19</v>
      </c>
      <c r="J3" s="50" t="s">
        <v>17</v>
      </c>
      <c r="K3" s="50" t="s">
        <v>18</v>
      </c>
      <c r="L3" s="50" t="s">
        <v>19</v>
      </c>
      <c r="M3" s="50" t="s">
        <v>17</v>
      </c>
      <c r="N3" s="50" t="s">
        <v>18</v>
      </c>
      <c r="O3" s="80" t="s">
        <v>19</v>
      </c>
    </row>
    <row r="4" spans="2:16" ht="18.75" x14ac:dyDescent="0.25">
      <c r="B4" s="81" t="s">
        <v>40</v>
      </c>
      <c r="C4" s="13" t="s">
        <v>41</v>
      </c>
      <c r="D4" s="21">
        <f>Ккал!K24</f>
        <v>92.77800000000002</v>
      </c>
      <c r="E4" s="21">
        <f>Ккал!L24</f>
        <v>95.517000000000024</v>
      </c>
      <c r="F4" s="21">
        <f>Ккал!M24</f>
        <v>124.43300000000001</v>
      </c>
      <c r="G4" s="21">
        <f>Ккал!O24</f>
        <v>38.589999999999996</v>
      </c>
      <c r="H4" s="21">
        <f>Ккал!P24</f>
        <v>39.103999999999999</v>
      </c>
      <c r="I4" s="21">
        <f>Ккал!Q24</f>
        <v>49.963999999999999</v>
      </c>
      <c r="J4" s="21">
        <f>Ккал!S24</f>
        <v>81.471000000000004</v>
      </c>
      <c r="K4" s="21">
        <f>Ккал!T24</f>
        <v>97.006</v>
      </c>
      <c r="L4" s="21">
        <f>Ккал!U24</f>
        <v>111.82900000000001</v>
      </c>
      <c r="M4" s="22">
        <f>Ккал!W24</f>
        <v>669.19999999999993</v>
      </c>
      <c r="N4" s="22">
        <f>Ккал!X24</f>
        <v>743.76</v>
      </c>
      <c r="O4" s="82">
        <f>Ккал!Y24</f>
        <v>893.26</v>
      </c>
    </row>
    <row r="5" spans="2:16" ht="18.75" x14ac:dyDescent="0.25">
      <c r="B5" s="83"/>
      <c r="C5" s="13" t="s">
        <v>42</v>
      </c>
      <c r="D5" s="21">
        <f>Ккал!K44</f>
        <v>24.362100000000005</v>
      </c>
      <c r="E5" s="21">
        <f>Ккал!L44</f>
        <v>25.734700000000004</v>
      </c>
      <c r="F5" s="21">
        <f>Ккал!M44</f>
        <v>33.151699999999991</v>
      </c>
      <c r="G5" s="21">
        <f>Ккал!O44</f>
        <v>28.382299999999997</v>
      </c>
      <c r="H5" s="21">
        <f>Ккал!P44</f>
        <v>30.534299999999998</v>
      </c>
      <c r="I5" s="21">
        <f>Ккал!Q44</f>
        <v>38.241300000000003</v>
      </c>
      <c r="J5" s="21">
        <f>Ккал!S44</f>
        <v>76.548500000000004</v>
      </c>
      <c r="K5" s="21">
        <f>Ккал!T44</f>
        <v>85.569500000000005</v>
      </c>
      <c r="L5" s="21">
        <f>Ккал!U44</f>
        <v>92.174499999999995</v>
      </c>
      <c r="M5" s="22">
        <f>Ккал!W44</f>
        <v>644.29200000000003</v>
      </c>
      <c r="N5" s="22">
        <f>Ккал!X44</f>
        <v>704.79200000000003</v>
      </c>
      <c r="O5" s="82">
        <f>Ккал!Y44</f>
        <v>829.09199999999998</v>
      </c>
    </row>
    <row r="6" spans="2:16" ht="18.75" x14ac:dyDescent="0.25">
      <c r="B6" s="83"/>
      <c r="C6" s="13" t="s">
        <v>43</v>
      </c>
      <c r="D6" s="21">
        <f>Ккал!K68</f>
        <v>39.501999999999995</v>
      </c>
      <c r="E6" s="21">
        <f>Ккал!L68</f>
        <v>55.068999999999996</v>
      </c>
      <c r="F6" s="21">
        <f>Ккал!M68</f>
        <v>69.499999999999972</v>
      </c>
      <c r="G6" s="21">
        <f>Ккал!O68</f>
        <v>29.768999999999998</v>
      </c>
      <c r="H6" s="21">
        <f>Ккал!P68</f>
        <v>37.652999999999999</v>
      </c>
      <c r="I6" s="21">
        <f>Ккал!Q68</f>
        <v>61.378999999999998</v>
      </c>
      <c r="J6" s="21">
        <f>Ккал!S68</f>
        <v>93.082999999999984</v>
      </c>
      <c r="K6" s="21">
        <f>Ккал!T68</f>
        <v>114.256</v>
      </c>
      <c r="L6" s="21">
        <f>Ккал!U68</f>
        <v>127.63799999999998</v>
      </c>
      <c r="M6" s="22">
        <f>Ккал!W68</f>
        <v>669.58</v>
      </c>
      <c r="N6" s="22">
        <f>Ккал!X68</f>
        <v>826.23</v>
      </c>
      <c r="O6" s="82">
        <f>Ккал!Y68</f>
        <v>1091.21</v>
      </c>
    </row>
    <row r="7" spans="2:16" ht="18.75" x14ac:dyDescent="0.25">
      <c r="B7" s="83"/>
      <c r="C7" s="13" t="s">
        <v>44</v>
      </c>
      <c r="D7" s="21">
        <f>Ккал!K88</f>
        <v>44.403999999999996</v>
      </c>
      <c r="E7" s="21">
        <f>Ккал!L88</f>
        <v>46.505999999999993</v>
      </c>
      <c r="F7" s="21">
        <f>Ккал!M88</f>
        <v>46.830999999999996</v>
      </c>
      <c r="G7" s="21">
        <f>Ккал!O88</f>
        <v>35.668000000000006</v>
      </c>
      <c r="H7" s="21">
        <f>Ккал!P88</f>
        <v>41.347000000000001</v>
      </c>
      <c r="I7" s="21">
        <f>Ккал!Q88</f>
        <v>41.396999999999998</v>
      </c>
      <c r="J7" s="21">
        <f>Ккал!S88</f>
        <v>71.399000000000001</v>
      </c>
      <c r="K7" s="21">
        <f>Ккал!T88</f>
        <v>84.215999999999994</v>
      </c>
      <c r="L7" s="21">
        <f>Ккал!U88</f>
        <v>86.221000000000004</v>
      </c>
      <c r="M7" s="22">
        <f>Ккал!W88</f>
        <v>603.67999999999995</v>
      </c>
      <c r="N7" s="22">
        <f>Ккал!X88</f>
        <v>713.64</v>
      </c>
      <c r="O7" s="82">
        <f>Ккал!Y88</f>
        <v>723.14</v>
      </c>
    </row>
    <row r="8" spans="2:16" ht="18.75" x14ac:dyDescent="0.25">
      <c r="B8" s="84"/>
      <c r="C8" s="13" t="s">
        <v>45</v>
      </c>
      <c r="D8" s="21">
        <f>Ккал!K121</f>
        <v>44.337299999999992</v>
      </c>
      <c r="E8" s="21">
        <f>Ккал!L121</f>
        <v>63.013300000000001</v>
      </c>
      <c r="F8" s="21">
        <f>Ккал!M121</f>
        <v>76.540299999999974</v>
      </c>
      <c r="G8" s="21">
        <f>Ккал!O121</f>
        <v>25.439299999999996</v>
      </c>
      <c r="H8" s="21">
        <f>Ккал!P121</f>
        <v>33.894300000000015</v>
      </c>
      <c r="I8" s="21">
        <f>Ккал!Q121</f>
        <v>39.943300000000008</v>
      </c>
      <c r="J8" s="21">
        <f>Ккал!S121</f>
        <v>106.56479999999999</v>
      </c>
      <c r="K8" s="21">
        <f>Ккал!T121</f>
        <v>134.49180000000001</v>
      </c>
      <c r="L8" s="21">
        <f>Ккал!U121</f>
        <v>142.90780000000004</v>
      </c>
      <c r="M8" s="22">
        <f>Ккал!W121</f>
        <v>712.41300000000024</v>
      </c>
      <c r="N8" s="22">
        <f>Ккал!X121</f>
        <v>913.39300000000026</v>
      </c>
      <c r="O8" s="82">
        <f>Ккал!Y121</f>
        <v>999.54300000000012</v>
      </c>
    </row>
    <row r="9" spans="2:16" ht="18.75" x14ac:dyDescent="0.25">
      <c r="B9" s="81" t="s">
        <v>46</v>
      </c>
      <c r="C9" s="13" t="s">
        <v>41</v>
      </c>
      <c r="D9" s="23">
        <f>Ккал!K135</f>
        <v>59.581999999999987</v>
      </c>
      <c r="E9" s="23">
        <f>Ккал!L135</f>
        <v>60.556999999999988</v>
      </c>
      <c r="F9" s="23">
        <f>Ккал!M135</f>
        <v>105.47700000000002</v>
      </c>
      <c r="G9" s="23">
        <f>Ккал!O135</f>
        <v>28.575000000000003</v>
      </c>
      <c r="H9" s="23">
        <f>Ккал!P135</f>
        <v>28.725000000000005</v>
      </c>
      <c r="I9" s="23">
        <f>Ккал!Q135</f>
        <v>37.839999999999996</v>
      </c>
      <c r="J9" s="23">
        <f>Ккал!S135</f>
        <v>80.564000000000007</v>
      </c>
      <c r="K9" s="23">
        <f>Ккал!T135</f>
        <v>86.579000000000008</v>
      </c>
      <c r="L9" s="23">
        <f>Ккал!U135</f>
        <v>116.37599999999998</v>
      </c>
      <c r="M9" s="24">
        <f>Ккал!W135</f>
        <v>560.70000000000005</v>
      </c>
      <c r="N9" s="24">
        <f>Ккал!X135</f>
        <v>589.20000000000005</v>
      </c>
      <c r="O9" s="85">
        <f>Ккал!Y135</f>
        <v>773.80000000000007</v>
      </c>
    </row>
    <row r="10" spans="2:16" ht="18.75" x14ac:dyDescent="0.3">
      <c r="B10" s="83"/>
      <c r="C10" s="13" t="s">
        <v>42</v>
      </c>
      <c r="D10" s="25">
        <f>Ккал!K153</f>
        <v>30.126000000000008</v>
      </c>
      <c r="E10" s="25">
        <f>Ккал!L153</f>
        <v>31.778000000000006</v>
      </c>
      <c r="F10" s="25">
        <f>Ккал!M153</f>
        <v>39.195</v>
      </c>
      <c r="G10" s="25">
        <f>Ккал!O153</f>
        <v>38.534999999999997</v>
      </c>
      <c r="H10" s="25">
        <f>Ккал!P153</f>
        <v>43.024000000000001</v>
      </c>
      <c r="I10" s="25">
        <f>Ккал!Q153</f>
        <v>50.731000000000002</v>
      </c>
      <c r="J10" s="25">
        <f>Ккал!S153</f>
        <v>64.281999999999996</v>
      </c>
      <c r="K10" s="25">
        <f>Ккал!T153</f>
        <v>72.677000000000007</v>
      </c>
      <c r="L10" s="25">
        <f>Ккал!U153</f>
        <v>79.281999999999996</v>
      </c>
      <c r="M10" s="26">
        <f>Ккал!W153</f>
        <v>723.58999999999992</v>
      </c>
      <c r="N10" s="26">
        <f>Ккал!X153</f>
        <v>805.88</v>
      </c>
      <c r="O10" s="86">
        <f>Ккал!Y153</f>
        <v>930.17999999999984</v>
      </c>
      <c r="P10" s="27"/>
    </row>
    <row r="11" spans="2:16" ht="18.75" x14ac:dyDescent="0.25">
      <c r="B11" s="83"/>
      <c r="C11" s="49" t="s">
        <v>43</v>
      </c>
      <c r="D11" s="23">
        <f>Ккал!K180</f>
        <v>34.634999999999984</v>
      </c>
      <c r="E11" s="23">
        <f>Ккал!L180</f>
        <v>50.829999999999991</v>
      </c>
      <c r="F11" s="23">
        <f>Ккал!M180</f>
        <v>64.356999999999985</v>
      </c>
      <c r="G11" s="23">
        <f>Ккал!O180</f>
        <v>22.067999999999998</v>
      </c>
      <c r="H11" s="23">
        <f>Ккал!P180</f>
        <v>29.566000000000003</v>
      </c>
      <c r="I11" s="23">
        <f>Ккал!Q180</f>
        <v>35.615000000000002</v>
      </c>
      <c r="J11" s="23">
        <f>Ккал!S180</f>
        <v>81.337000000000003</v>
      </c>
      <c r="K11" s="23">
        <f>Ккал!T180</f>
        <v>102.92099999999999</v>
      </c>
      <c r="L11" s="23">
        <f>Ккал!U180</f>
        <v>111.33700000000002</v>
      </c>
      <c r="M11" s="24">
        <f>Ккал!W180</f>
        <v>540.83000000000015</v>
      </c>
      <c r="N11" s="24">
        <f>Ккал!X180</f>
        <v>699.25999999999988</v>
      </c>
      <c r="O11" s="85">
        <f>Ккал!Y180</f>
        <v>785.40999999999985</v>
      </c>
    </row>
    <row r="12" spans="2:16" ht="18.75" x14ac:dyDescent="0.25">
      <c r="B12" s="83"/>
      <c r="C12" s="49" t="s">
        <v>44</v>
      </c>
      <c r="D12" s="23">
        <f>Ккал!K198</f>
        <v>12.467100000000002</v>
      </c>
      <c r="E12" s="23">
        <f>Ккал!L198</f>
        <v>13.839700000000002</v>
      </c>
      <c r="F12" s="23">
        <f>Ккал!M198</f>
        <v>16.540700000000001</v>
      </c>
      <c r="G12" s="23">
        <f>Ккал!O198</f>
        <v>22.634299999999996</v>
      </c>
      <c r="H12" s="23">
        <f>Ккал!P198</f>
        <v>24.786300000000001</v>
      </c>
      <c r="I12" s="23">
        <f>Ккал!Q198</f>
        <v>25.999299999999995</v>
      </c>
      <c r="J12" s="23">
        <f>Ккал!S198</f>
        <v>67.913499999999999</v>
      </c>
      <c r="K12" s="23">
        <f>Ккал!T198</f>
        <v>76.9345</v>
      </c>
      <c r="L12" s="23">
        <f>Ккал!U198</f>
        <v>81.690499999999986</v>
      </c>
      <c r="M12" s="22">
        <f>Ккал!W198</f>
        <v>511.64199999999994</v>
      </c>
      <c r="N12" s="22">
        <f>Ккал!X198</f>
        <v>572.14199999999994</v>
      </c>
      <c r="O12" s="82">
        <f>Ккал!Y198</f>
        <v>611.92200000000014</v>
      </c>
    </row>
    <row r="13" spans="2:16" ht="18.75" x14ac:dyDescent="0.25">
      <c r="B13" s="84"/>
      <c r="C13" s="49" t="s">
        <v>45</v>
      </c>
      <c r="D13" s="23">
        <f>Ккал!K221</f>
        <v>54.314999999999991</v>
      </c>
      <c r="E13" s="23">
        <f>Ккал!L221</f>
        <v>70.721000000000004</v>
      </c>
      <c r="F13" s="23">
        <f>Ккал!M221</f>
        <v>85.290999999999983</v>
      </c>
      <c r="G13" s="23">
        <f>Ккал!O221</f>
        <v>20.269999999999996</v>
      </c>
      <c r="H13" s="23">
        <f>Ккал!P221</f>
        <v>26.623000000000001</v>
      </c>
      <c r="I13" s="23">
        <f>Ккал!Q221</f>
        <v>31.779999999999994</v>
      </c>
      <c r="J13" s="23">
        <f>Ккал!S221</f>
        <v>87.323999999999998</v>
      </c>
      <c r="K13" s="23">
        <f>Ккал!T221</f>
        <v>110.982</v>
      </c>
      <c r="L13" s="23">
        <f>Ккал!U221</f>
        <v>126.245</v>
      </c>
      <c r="M13" s="24">
        <f>Ккал!W221</f>
        <v>635.6400000000001</v>
      </c>
      <c r="N13" s="24">
        <f>Ккал!X221</f>
        <v>792.28</v>
      </c>
      <c r="O13" s="85">
        <f>Ккал!Y221</f>
        <v>901.51</v>
      </c>
    </row>
    <row r="14" spans="2:16" ht="18.75" x14ac:dyDescent="0.25">
      <c r="B14" s="81" t="s">
        <v>47</v>
      </c>
      <c r="C14" s="49" t="s">
        <v>41</v>
      </c>
      <c r="D14" s="23">
        <f>Ккал!K239</f>
        <v>89.741000000000028</v>
      </c>
      <c r="E14" s="23">
        <f>Ккал!L239</f>
        <v>92.480000000000032</v>
      </c>
      <c r="F14" s="23">
        <f>Ккал!M239</f>
        <v>121.39600000000002</v>
      </c>
      <c r="G14" s="23">
        <f>Ккал!O239</f>
        <v>34.639999999999993</v>
      </c>
      <c r="H14" s="23">
        <f>Ккал!P239</f>
        <v>35.153999999999996</v>
      </c>
      <c r="I14" s="23">
        <f>Ккал!Q239</f>
        <v>46.013999999999996</v>
      </c>
      <c r="J14" s="23">
        <f>Ккал!S239</f>
        <v>88.272999999999996</v>
      </c>
      <c r="K14" s="23">
        <f>Ккал!T239</f>
        <v>103.80799999999999</v>
      </c>
      <c r="L14" s="23">
        <f>Ккал!U239</f>
        <v>118.631</v>
      </c>
      <c r="M14" s="22">
        <f>Ккал!W239</f>
        <v>649.86999999999989</v>
      </c>
      <c r="N14" s="22">
        <f>Ккал!X239</f>
        <v>724.43</v>
      </c>
      <c r="O14" s="82">
        <f>Ккал!Y239</f>
        <v>873.93</v>
      </c>
    </row>
    <row r="15" spans="2:16" ht="18.75" x14ac:dyDescent="0.25">
      <c r="B15" s="83"/>
      <c r="C15" s="49" t="s">
        <v>42</v>
      </c>
      <c r="D15" s="23">
        <f>Ккал!K266</f>
        <v>34.003800000000005</v>
      </c>
      <c r="E15" s="23">
        <f>Ккал!L266</f>
        <v>38.136800000000008</v>
      </c>
      <c r="F15" s="23">
        <f>Ккал!M266</f>
        <v>45.55380000000001</v>
      </c>
      <c r="G15" s="23">
        <f>Ккал!O266</f>
        <v>35.523600000000002</v>
      </c>
      <c r="H15" s="23">
        <f>Ккал!P266</f>
        <v>40.969600000000007</v>
      </c>
      <c r="I15" s="23">
        <f>Ккал!Q266</f>
        <v>48.676600000000008</v>
      </c>
      <c r="J15" s="23">
        <f>Ккал!S266</f>
        <v>102.51629999999999</v>
      </c>
      <c r="K15" s="23">
        <f>Ккал!T266</f>
        <v>117.2543</v>
      </c>
      <c r="L15" s="23">
        <f>Ккал!U266</f>
        <v>123.85929999999999</v>
      </c>
      <c r="M15" s="22">
        <f>Ккал!W266</f>
        <v>844.16500000000008</v>
      </c>
      <c r="N15" s="22">
        <f>Ккал!X266</f>
        <v>966.19500000000039</v>
      </c>
      <c r="O15" s="82">
        <f>Ккал!Y266</f>
        <v>1090.4950000000001</v>
      </c>
    </row>
    <row r="16" spans="2:16" ht="18.75" x14ac:dyDescent="0.25">
      <c r="B16" s="83"/>
      <c r="C16" s="49" t="s">
        <v>43</v>
      </c>
      <c r="D16" s="23">
        <f>Ккал!K290</f>
        <v>35.490999999999985</v>
      </c>
      <c r="E16" s="23">
        <f>Ккал!L290</f>
        <v>51.685999999999993</v>
      </c>
      <c r="F16" s="23">
        <f>Ккал!M290</f>
        <v>65.212999999999994</v>
      </c>
      <c r="G16" s="23">
        <f>Ккал!O290</f>
        <v>22.267999999999997</v>
      </c>
      <c r="H16" s="23">
        <f>Ккал!P290</f>
        <v>29.766000000000002</v>
      </c>
      <c r="I16" s="23">
        <f>Ккал!Q290</f>
        <v>35.815000000000005</v>
      </c>
      <c r="J16" s="23">
        <f>Ккал!S290</f>
        <v>78.284999999999997</v>
      </c>
      <c r="K16" s="23">
        <f>Ккал!T290</f>
        <v>99.869</v>
      </c>
      <c r="L16" s="23">
        <f>Ккал!U290</f>
        <v>108.28500000000003</v>
      </c>
      <c r="M16" s="22">
        <f>Ккал!W290</f>
        <v>541.71</v>
      </c>
      <c r="N16" s="22">
        <f>Ккал!X290</f>
        <v>700.14</v>
      </c>
      <c r="O16" s="82">
        <f>Ккал!Y290</f>
        <v>786.29</v>
      </c>
    </row>
    <row r="17" spans="2:16" ht="18.75" x14ac:dyDescent="0.25">
      <c r="B17" s="83"/>
      <c r="C17" s="49" t="s">
        <v>44</v>
      </c>
      <c r="D17" s="23">
        <f>Ккал!K305</f>
        <v>12.827000000000004</v>
      </c>
      <c r="E17" s="23">
        <f>Ккал!L305</f>
        <v>14.412000000000004</v>
      </c>
      <c r="F17" s="23">
        <f>Ккал!M305</f>
        <v>17.113000000000003</v>
      </c>
      <c r="G17" s="23">
        <f>Ккал!O305</f>
        <v>25.627999999999997</v>
      </c>
      <c r="H17" s="23">
        <f>Ккал!P305</f>
        <v>26.777000000000001</v>
      </c>
      <c r="I17" s="23">
        <f>Ккал!Q305</f>
        <v>27.99</v>
      </c>
      <c r="J17" s="23">
        <f>Ккал!S305</f>
        <v>57.358999999999995</v>
      </c>
      <c r="K17" s="23">
        <f>Ккал!T305</f>
        <v>67.95</v>
      </c>
      <c r="L17" s="23">
        <f>Ккал!U305</f>
        <v>72.706000000000003</v>
      </c>
      <c r="M17" s="22">
        <f>Ккал!W305</f>
        <v>501.23</v>
      </c>
      <c r="N17" s="22">
        <f>Ккал!X305</f>
        <v>558.72</v>
      </c>
      <c r="O17" s="82">
        <f>Ккал!Y305</f>
        <v>598.5</v>
      </c>
    </row>
    <row r="18" spans="2:16" ht="18.75" x14ac:dyDescent="0.25">
      <c r="B18" s="84"/>
      <c r="C18" s="49" t="s">
        <v>45</v>
      </c>
      <c r="D18" s="23">
        <f>Ккал!K321</f>
        <v>36.612000000000002</v>
      </c>
      <c r="E18" s="23">
        <f>Ккал!L321</f>
        <v>52.178999999999995</v>
      </c>
      <c r="F18" s="23">
        <f>Ккал!M321</f>
        <v>66.61</v>
      </c>
      <c r="G18" s="23">
        <f>Ккал!O321</f>
        <v>25.584</v>
      </c>
      <c r="H18" s="23">
        <f>Ккал!P321</f>
        <v>33.468000000000004</v>
      </c>
      <c r="I18" s="23">
        <f>Ккал!Q321</f>
        <v>57.193999999999996</v>
      </c>
      <c r="J18" s="23">
        <f>Ккал!S321</f>
        <v>70.384</v>
      </c>
      <c r="K18" s="23">
        <f>Ккал!T321</f>
        <v>91.557000000000002</v>
      </c>
      <c r="L18" s="23">
        <f>Ккал!U321</f>
        <v>104.93899999999999</v>
      </c>
      <c r="M18" s="22">
        <f>Ккал!W321</f>
        <v>532.23</v>
      </c>
      <c r="N18" s="22">
        <f>Ккал!X321</f>
        <v>688.88</v>
      </c>
      <c r="O18" s="82">
        <f>Ккал!Y321</f>
        <v>953.8599999999999</v>
      </c>
    </row>
    <row r="19" spans="2:16" ht="18.75" x14ac:dyDescent="0.3">
      <c r="B19" s="81" t="s">
        <v>48</v>
      </c>
      <c r="C19" s="13" t="s">
        <v>41</v>
      </c>
      <c r="D19" s="26">
        <f>Ккал!K336</f>
        <v>59.661999999999985</v>
      </c>
      <c r="E19" s="26">
        <f>Ккал!L336</f>
        <v>60.636999999999986</v>
      </c>
      <c r="F19" s="26">
        <f>Ккал!M336</f>
        <v>105.55700000000002</v>
      </c>
      <c r="G19" s="26">
        <f>Ккал!O336</f>
        <v>28.575000000000003</v>
      </c>
      <c r="H19" s="26">
        <f>Ккал!P336</f>
        <v>28.725000000000005</v>
      </c>
      <c r="I19" s="26">
        <f>Ккал!Q336</f>
        <v>37.839999999999996</v>
      </c>
      <c r="J19" s="26">
        <f>Ккал!S336</f>
        <v>88.594000000000008</v>
      </c>
      <c r="K19" s="26">
        <f>Ккал!T336</f>
        <v>94.609000000000009</v>
      </c>
      <c r="L19" s="26">
        <f>Ккал!U336</f>
        <v>124.40599999999998</v>
      </c>
      <c r="M19" s="26">
        <f>Ккал!W336</f>
        <v>593.5</v>
      </c>
      <c r="N19" s="26">
        <f>Ккал!X336</f>
        <v>622</v>
      </c>
      <c r="O19" s="86">
        <f>Ккал!Y336</f>
        <v>806.6</v>
      </c>
      <c r="P19" s="27"/>
    </row>
    <row r="20" spans="2:16" ht="18.75" x14ac:dyDescent="0.3">
      <c r="B20" s="83"/>
      <c r="C20" s="13" t="s">
        <v>42</v>
      </c>
      <c r="D20" s="26">
        <f>Ккал!K363</f>
        <v>36.90059999999999</v>
      </c>
      <c r="E20" s="26">
        <f>Ккал!L363</f>
        <v>52.720999999999997</v>
      </c>
      <c r="F20" s="26">
        <f>Ккал!M363</f>
        <v>66.402999999999992</v>
      </c>
      <c r="G20" s="26">
        <f>Ккал!O363</f>
        <v>19.669999999999995</v>
      </c>
      <c r="H20" s="26">
        <f>Ккал!P363</f>
        <v>26.023</v>
      </c>
      <c r="I20" s="26">
        <f>Ккал!Q363</f>
        <v>31.059999999999995</v>
      </c>
      <c r="J20" s="26">
        <f>Ккал!S363</f>
        <v>85.823999999999998</v>
      </c>
      <c r="K20" s="26">
        <f>Ккал!T363</f>
        <v>109.482</v>
      </c>
      <c r="L20" s="26">
        <f>Ккал!U363</f>
        <v>119.321</v>
      </c>
      <c r="M20" s="28">
        <f>Ккал!W363</f>
        <v>549.6400000000001</v>
      </c>
      <c r="N20" s="28">
        <f>Ккал!X363</f>
        <v>706.28</v>
      </c>
      <c r="O20" s="87">
        <f>Ккал!Y363</f>
        <v>789.19</v>
      </c>
    </row>
    <row r="21" spans="2:16" ht="18.75" x14ac:dyDescent="0.3">
      <c r="B21" s="83"/>
      <c r="C21" s="13" t="s">
        <v>43</v>
      </c>
      <c r="D21" s="26">
        <f>Ккал!K377</f>
        <v>61.544500000000006</v>
      </c>
      <c r="E21" s="26">
        <f>Ккал!L377</f>
        <v>90.103500000000025</v>
      </c>
      <c r="F21" s="26">
        <f>Ккал!M377</f>
        <v>117.96150000000003</v>
      </c>
      <c r="G21" s="26">
        <f>Ккал!O377</f>
        <v>25.387299999999996</v>
      </c>
      <c r="H21" s="26">
        <f>Ккал!P377</f>
        <v>34.116300000000003</v>
      </c>
      <c r="I21" s="26">
        <f>Ккал!Q377</f>
        <v>42.7453</v>
      </c>
      <c r="J21" s="26">
        <f>Ккал!S377</f>
        <v>76.42049999999999</v>
      </c>
      <c r="K21" s="26">
        <f>Ккал!T377</f>
        <v>91.833499999999987</v>
      </c>
      <c r="L21" s="26">
        <f>Ккал!U377</f>
        <v>102.95149999999998</v>
      </c>
      <c r="M21" s="28">
        <f>Ккал!W377</f>
        <v>527.71199999999999</v>
      </c>
      <c r="N21" s="28">
        <f>Ккал!X377</f>
        <v>658.952</v>
      </c>
      <c r="O21" s="87">
        <f>Ккал!Y377</f>
        <v>769.90200000000016</v>
      </c>
    </row>
    <row r="22" spans="2:16" ht="18.75" x14ac:dyDescent="0.3">
      <c r="B22" s="83"/>
      <c r="C22" s="13" t="s">
        <v>44</v>
      </c>
      <c r="D22" s="26">
        <f>Ккал!K396</f>
        <v>44.388000000000005</v>
      </c>
      <c r="E22" s="26">
        <f>Ккал!L396</f>
        <v>46.49</v>
      </c>
      <c r="F22" s="26">
        <f>Ккал!M396</f>
        <v>46.815000000000005</v>
      </c>
      <c r="G22" s="26">
        <f>Ккал!O396</f>
        <v>35.671000000000006</v>
      </c>
      <c r="H22" s="26">
        <f>Ккал!P396</f>
        <v>41.35</v>
      </c>
      <c r="I22" s="26">
        <f>Ккал!Q396</f>
        <v>41.4</v>
      </c>
      <c r="J22" s="26">
        <f>Ккал!S396</f>
        <v>68.924000000000007</v>
      </c>
      <c r="K22" s="26">
        <f>Ккал!T396</f>
        <v>81.740999999999985</v>
      </c>
      <c r="L22" s="26">
        <f>Ккал!U396</f>
        <v>83.745999999999981</v>
      </c>
      <c r="M22" s="28">
        <f>Ккал!W396</f>
        <v>584.31999999999994</v>
      </c>
      <c r="N22" s="28">
        <f>Ккал!X396</f>
        <v>691.47</v>
      </c>
      <c r="O22" s="87">
        <f>Ккал!Y396</f>
        <v>700.97</v>
      </c>
    </row>
    <row r="23" spans="2:16" ht="19.5" thickBot="1" x14ac:dyDescent="0.35">
      <c r="B23" s="88"/>
      <c r="C23" s="89" t="s">
        <v>45</v>
      </c>
      <c r="D23" s="90">
        <f>Ккал!K415</f>
        <v>95.736999999999995</v>
      </c>
      <c r="E23" s="90">
        <f>Ккал!L415</f>
        <v>115.00900000000003</v>
      </c>
      <c r="F23" s="90">
        <f>Ккал!M415</f>
        <v>130.07400000000001</v>
      </c>
      <c r="G23" s="90">
        <f>Ккал!O415</f>
        <v>54.357000000000021</v>
      </c>
      <c r="H23" s="90">
        <f>Ккал!P415</f>
        <v>67.683999999999983</v>
      </c>
      <c r="I23" s="90">
        <f>Ккал!Q415</f>
        <v>73.953000000000003</v>
      </c>
      <c r="J23" s="90">
        <f>Ккал!S415</f>
        <v>137.87700000000001</v>
      </c>
      <c r="K23" s="90">
        <f>Ккал!T415</f>
        <v>178.29299999999998</v>
      </c>
      <c r="L23" s="90">
        <f>Ккал!U415</f>
        <v>196.14299999999994</v>
      </c>
      <c r="M23" s="91">
        <f>Ккал!W415</f>
        <v>491.75000000000011</v>
      </c>
      <c r="N23" s="91">
        <f>Ккал!X415</f>
        <v>650.18000000000006</v>
      </c>
      <c r="O23" s="92">
        <f>Ккал!Y415</f>
        <v>762.65</v>
      </c>
    </row>
  </sheetData>
  <mergeCells count="10">
    <mergeCell ref="B1:K1"/>
    <mergeCell ref="B19:B23"/>
    <mergeCell ref="D2:F2"/>
    <mergeCell ref="G2:I2"/>
    <mergeCell ref="M2:O2"/>
    <mergeCell ref="B4:B8"/>
    <mergeCell ref="B9:B13"/>
    <mergeCell ref="B14:B18"/>
    <mergeCell ref="C2:C3"/>
    <mergeCell ref="B2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</vt:lpstr>
      <vt:lpstr>расчет стоимости меню</vt:lpstr>
      <vt:lpstr>Ккал</vt:lpstr>
      <vt:lpstr>расчет Ккал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2024-08-28T02:40:54Z</dcterms:modified>
</cp:coreProperties>
</file>