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8C6FE4-B1F2-4EB8-8EC5-3BBF82E654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меню" sheetId="1" r:id="rId1"/>
    <sheet name="расчет стоимости меню" sheetId="2" r:id="rId2"/>
    <sheet name="Ккал" sheetId="3" r:id="rId3"/>
    <sheet name="расчет Ккал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16" i="3" l="1"/>
  <c r="X316" i="3"/>
  <c r="W316" i="3"/>
  <c r="U316" i="3"/>
  <c r="T316" i="3"/>
  <c r="S316" i="3"/>
  <c r="Q316" i="3"/>
  <c r="P316" i="3"/>
  <c r="O316" i="3"/>
  <c r="M316" i="3"/>
  <c r="L316" i="3"/>
  <c r="K316" i="3"/>
  <c r="Y315" i="3"/>
  <c r="X315" i="3"/>
  <c r="W315" i="3"/>
  <c r="U315" i="3"/>
  <c r="T315" i="3"/>
  <c r="S315" i="3"/>
  <c r="Q315" i="3"/>
  <c r="P315" i="3"/>
  <c r="O315" i="3"/>
  <c r="M315" i="3"/>
  <c r="L315" i="3"/>
  <c r="K315" i="3"/>
  <c r="Y314" i="3"/>
  <c r="X314" i="3"/>
  <c r="W314" i="3"/>
  <c r="U314" i="3"/>
  <c r="T314" i="3"/>
  <c r="S314" i="3"/>
  <c r="Q314" i="3"/>
  <c r="P314" i="3"/>
  <c r="O314" i="3"/>
  <c r="M314" i="3"/>
  <c r="L314" i="3"/>
  <c r="K314" i="3"/>
  <c r="P289" i="1"/>
  <c r="O289" i="1"/>
  <c r="N289" i="1"/>
  <c r="P288" i="1"/>
  <c r="O288" i="1"/>
  <c r="N288" i="1"/>
  <c r="P287" i="1"/>
  <c r="O287" i="1"/>
  <c r="N287" i="1"/>
  <c r="Q287" i="1" l="1"/>
  <c r="T287" i="1" s="1"/>
  <c r="S287" i="1"/>
  <c r="V287" i="1" s="1"/>
  <c r="R287" i="1"/>
  <c r="U287" i="1" s="1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02" i="3"/>
  <c r="U417" i="3"/>
  <c r="T417" i="3"/>
  <c r="S417" i="3"/>
  <c r="Q417" i="3"/>
  <c r="P417" i="3"/>
  <c r="O417" i="3"/>
  <c r="M417" i="3"/>
  <c r="L417" i="3"/>
  <c r="K417" i="3"/>
  <c r="U416" i="3"/>
  <c r="T416" i="3"/>
  <c r="S416" i="3"/>
  <c r="Q416" i="3"/>
  <c r="P416" i="3"/>
  <c r="O416" i="3"/>
  <c r="M416" i="3"/>
  <c r="L416" i="3"/>
  <c r="K416" i="3"/>
  <c r="U415" i="3"/>
  <c r="T415" i="3"/>
  <c r="S415" i="3"/>
  <c r="Q415" i="3"/>
  <c r="P415" i="3"/>
  <c r="O415" i="3"/>
  <c r="M415" i="3"/>
  <c r="L415" i="3"/>
  <c r="K415" i="3"/>
  <c r="U414" i="3"/>
  <c r="T414" i="3"/>
  <c r="S414" i="3"/>
  <c r="Q414" i="3"/>
  <c r="P414" i="3"/>
  <c r="O414" i="3"/>
  <c r="M414" i="3"/>
  <c r="L414" i="3"/>
  <c r="K414" i="3"/>
  <c r="U413" i="3"/>
  <c r="T413" i="3"/>
  <c r="S413" i="3"/>
  <c r="Q413" i="3"/>
  <c r="P413" i="3"/>
  <c r="O413" i="3"/>
  <c r="M413" i="3"/>
  <c r="L413" i="3"/>
  <c r="K413" i="3"/>
  <c r="U412" i="3"/>
  <c r="T412" i="3"/>
  <c r="S412" i="3"/>
  <c r="Q412" i="3"/>
  <c r="P412" i="3"/>
  <c r="O412" i="3"/>
  <c r="M412" i="3"/>
  <c r="L412" i="3"/>
  <c r="K412" i="3"/>
  <c r="U411" i="3"/>
  <c r="T411" i="3"/>
  <c r="S411" i="3"/>
  <c r="Q411" i="3"/>
  <c r="P411" i="3"/>
  <c r="O411" i="3"/>
  <c r="M411" i="3"/>
  <c r="L411" i="3"/>
  <c r="K411" i="3"/>
  <c r="U410" i="3"/>
  <c r="T410" i="3"/>
  <c r="S410" i="3"/>
  <c r="Q410" i="3"/>
  <c r="P410" i="3"/>
  <c r="O410" i="3"/>
  <c r="M410" i="3"/>
  <c r="L410" i="3"/>
  <c r="K410" i="3"/>
  <c r="U409" i="3"/>
  <c r="T409" i="3"/>
  <c r="S409" i="3"/>
  <c r="Q409" i="3"/>
  <c r="P409" i="3"/>
  <c r="O409" i="3"/>
  <c r="M409" i="3"/>
  <c r="L409" i="3"/>
  <c r="K409" i="3"/>
  <c r="U408" i="3"/>
  <c r="T408" i="3"/>
  <c r="S408" i="3"/>
  <c r="Q408" i="3"/>
  <c r="P408" i="3"/>
  <c r="O408" i="3"/>
  <c r="M408" i="3"/>
  <c r="L408" i="3"/>
  <c r="K408" i="3"/>
  <c r="U407" i="3"/>
  <c r="T407" i="3"/>
  <c r="S407" i="3"/>
  <c r="Q407" i="3"/>
  <c r="P407" i="3"/>
  <c r="O407" i="3"/>
  <c r="M407" i="3"/>
  <c r="L407" i="3"/>
  <c r="K407" i="3"/>
  <c r="U406" i="3"/>
  <c r="T406" i="3"/>
  <c r="S406" i="3"/>
  <c r="Q406" i="3"/>
  <c r="P406" i="3"/>
  <c r="O406" i="3"/>
  <c r="M406" i="3"/>
  <c r="L406" i="3"/>
  <c r="K406" i="3"/>
  <c r="U405" i="3"/>
  <c r="T405" i="3"/>
  <c r="S405" i="3"/>
  <c r="Q405" i="3"/>
  <c r="P405" i="3"/>
  <c r="O405" i="3"/>
  <c r="M405" i="3"/>
  <c r="L405" i="3"/>
  <c r="K405" i="3"/>
  <c r="U404" i="3"/>
  <c r="T404" i="3"/>
  <c r="S404" i="3"/>
  <c r="Q404" i="3"/>
  <c r="P404" i="3"/>
  <c r="O404" i="3"/>
  <c r="M404" i="3"/>
  <c r="L404" i="3"/>
  <c r="K404" i="3"/>
  <c r="U403" i="3"/>
  <c r="T403" i="3"/>
  <c r="S403" i="3"/>
  <c r="Q403" i="3"/>
  <c r="P403" i="3"/>
  <c r="O403" i="3"/>
  <c r="M403" i="3"/>
  <c r="L403" i="3"/>
  <c r="K403" i="3"/>
  <c r="Y402" i="3"/>
  <c r="X402" i="3"/>
  <c r="U402" i="3"/>
  <c r="T402" i="3"/>
  <c r="S402" i="3"/>
  <c r="Q402" i="3"/>
  <c r="P402" i="3"/>
  <c r="O402" i="3"/>
  <c r="M402" i="3"/>
  <c r="L402" i="3"/>
  <c r="K402" i="3"/>
  <c r="Y401" i="3"/>
  <c r="X401" i="3"/>
  <c r="W401" i="3"/>
  <c r="U401" i="3"/>
  <c r="T401" i="3"/>
  <c r="S401" i="3"/>
  <c r="Q401" i="3"/>
  <c r="P401" i="3"/>
  <c r="O401" i="3"/>
  <c r="M401" i="3"/>
  <c r="L401" i="3"/>
  <c r="K401" i="3"/>
  <c r="P383" i="1"/>
  <c r="S383" i="1" s="1"/>
  <c r="V383" i="1" s="1"/>
  <c r="O383" i="1"/>
  <c r="R383" i="1" s="1"/>
  <c r="U383" i="1" s="1"/>
  <c r="N383" i="1"/>
  <c r="Q383" i="1" s="1"/>
  <c r="T383" i="1" s="1"/>
  <c r="P384" i="1"/>
  <c r="S384" i="1" s="1"/>
  <c r="V384" i="1" s="1"/>
  <c r="O384" i="1"/>
  <c r="R384" i="1" s="1"/>
  <c r="U384" i="1" s="1"/>
  <c r="N384" i="1"/>
  <c r="Q384" i="1" s="1"/>
  <c r="T384" i="1" s="1"/>
  <c r="P382" i="1"/>
  <c r="O382" i="1"/>
  <c r="N382" i="1"/>
  <c r="P381" i="1"/>
  <c r="O381" i="1"/>
  <c r="N381" i="1"/>
  <c r="P380" i="1"/>
  <c r="S380" i="1" s="1"/>
  <c r="O380" i="1"/>
  <c r="N380" i="1"/>
  <c r="Q380" i="1" s="1"/>
  <c r="T380" i="1" s="1"/>
  <c r="P379" i="1"/>
  <c r="O379" i="1"/>
  <c r="N379" i="1"/>
  <c r="P378" i="1"/>
  <c r="O378" i="1"/>
  <c r="N378" i="1"/>
  <c r="P377" i="1"/>
  <c r="O377" i="1"/>
  <c r="N377" i="1"/>
  <c r="P376" i="1"/>
  <c r="O376" i="1"/>
  <c r="N376" i="1"/>
  <c r="P375" i="1"/>
  <c r="O375" i="1"/>
  <c r="N375" i="1"/>
  <c r="P374" i="1"/>
  <c r="O374" i="1"/>
  <c r="N374" i="1"/>
  <c r="P373" i="1"/>
  <c r="O373" i="1"/>
  <c r="N373" i="1"/>
  <c r="P372" i="1"/>
  <c r="O372" i="1"/>
  <c r="N372" i="1"/>
  <c r="P371" i="1"/>
  <c r="O371" i="1"/>
  <c r="N371" i="1"/>
  <c r="P370" i="1"/>
  <c r="O370" i="1"/>
  <c r="N370" i="1"/>
  <c r="P369" i="1"/>
  <c r="O369" i="1"/>
  <c r="N369" i="1"/>
  <c r="P368" i="1"/>
  <c r="O368" i="1"/>
  <c r="N368" i="1"/>
  <c r="P367" i="1"/>
  <c r="O367" i="1"/>
  <c r="N367" i="1"/>
  <c r="Y398" i="3"/>
  <c r="X398" i="3"/>
  <c r="W398" i="3"/>
  <c r="U398" i="3"/>
  <c r="T398" i="3"/>
  <c r="S398" i="3"/>
  <c r="Q398" i="3"/>
  <c r="P398" i="3"/>
  <c r="O398" i="3"/>
  <c r="M398" i="3"/>
  <c r="L398" i="3"/>
  <c r="K398" i="3"/>
  <c r="Y397" i="3"/>
  <c r="X397" i="3"/>
  <c r="W397" i="3"/>
  <c r="U397" i="3"/>
  <c r="T397" i="3"/>
  <c r="S397" i="3"/>
  <c r="Q397" i="3"/>
  <c r="P397" i="3"/>
  <c r="O397" i="3"/>
  <c r="M397" i="3"/>
  <c r="L397" i="3"/>
  <c r="K397" i="3"/>
  <c r="Y396" i="3"/>
  <c r="X396" i="3"/>
  <c r="W396" i="3"/>
  <c r="U396" i="3"/>
  <c r="T396" i="3"/>
  <c r="S396" i="3"/>
  <c r="Q396" i="3"/>
  <c r="P396" i="3"/>
  <c r="O396" i="3"/>
  <c r="M396" i="3"/>
  <c r="L396" i="3"/>
  <c r="K396" i="3"/>
  <c r="Y395" i="3"/>
  <c r="X395" i="3"/>
  <c r="W395" i="3"/>
  <c r="U395" i="3"/>
  <c r="T395" i="3"/>
  <c r="S395" i="3"/>
  <c r="Q395" i="3"/>
  <c r="P395" i="3"/>
  <c r="O395" i="3"/>
  <c r="M395" i="3"/>
  <c r="L395" i="3"/>
  <c r="K395" i="3"/>
  <c r="Y394" i="3"/>
  <c r="X394" i="3"/>
  <c r="W394" i="3"/>
  <c r="U394" i="3"/>
  <c r="T394" i="3"/>
  <c r="S394" i="3"/>
  <c r="Q394" i="3"/>
  <c r="P394" i="3"/>
  <c r="O394" i="3"/>
  <c r="M394" i="3"/>
  <c r="L394" i="3"/>
  <c r="K394" i="3"/>
  <c r="Y393" i="3"/>
  <c r="X393" i="3"/>
  <c r="W393" i="3"/>
  <c r="U393" i="3"/>
  <c r="T393" i="3"/>
  <c r="S393" i="3"/>
  <c r="Q393" i="3"/>
  <c r="P393" i="3"/>
  <c r="O393" i="3"/>
  <c r="M393" i="3"/>
  <c r="L393" i="3"/>
  <c r="K393" i="3"/>
  <c r="Y392" i="3"/>
  <c r="X392" i="3"/>
  <c r="W392" i="3"/>
  <c r="U392" i="3"/>
  <c r="T392" i="3"/>
  <c r="S392" i="3"/>
  <c r="Q392" i="3"/>
  <c r="P392" i="3"/>
  <c r="O392" i="3"/>
  <c r="M392" i="3"/>
  <c r="L392" i="3"/>
  <c r="K392" i="3"/>
  <c r="Y391" i="3"/>
  <c r="X391" i="3"/>
  <c r="W391" i="3"/>
  <c r="U391" i="3"/>
  <c r="T391" i="3"/>
  <c r="S391" i="3"/>
  <c r="Q391" i="3"/>
  <c r="P391" i="3"/>
  <c r="O391" i="3"/>
  <c r="M391" i="3"/>
  <c r="L391" i="3"/>
  <c r="K391" i="3"/>
  <c r="Y390" i="3"/>
  <c r="X390" i="3"/>
  <c r="W390" i="3"/>
  <c r="U390" i="3"/>
  <c r="T390" i="3"/>
  <c r="S390" i="3"/>
  <c r="Q390" i="3"/>
  <c r="P390" i="3"/>
  <c r="O390" i="3"/>
  <c r="M390" i="3"/>
  <c r="L390" i="3"/>
  <c r="K390" i="3"/>
  <c r="Y389" i="3"/>
  <c r="X389" i="3"/>
  <c r="W389" i="3"/>
  <c r="U389" i="3"/>
  <c r="T389" i="3"/>
  <c r="S389" i="3"/>
  <c r="Q389" i="3"/>
  <c r="P389" i="3"/>
  <c r="O389" i="3"/>
  <c r="M389" i="3"/>
  <c r="L389" i="3"/>
  <c r="K389" i="3"/>
  <c r="Y388" i="3"/>
  <c r="X388" i="3"/>
  <c r="W388" i="3"/>
  <c r="U388" i="3"/>
  <c r="T388" i="3"/>
  <c r="S388" i="3"/>
  <c r="Q388" i="3"/>
  <c r="P388" i="3"/>
  <c r="O388" i="3"/>
  <c r="M388" i="3"/>
  <c r="L388" i="3"/>
  <c r="K388" i="3"/>
  <c r="Y387" i="3"/>
  <c r="X387" i="3"/>
  <c r="W387" i="3"/>
  <c r="U387" i="3"/>
  <c r="T387" i="3"/>
  <c r="S387" i="3"/>
  <c r="Q387" i="3"/>
  <c r="P387" i="3"/>
  <c r="O387" i="3"/>
  <c r="M387" i="3"/>
  <c r="L387" i="3"/>
  <c r="K387" i="3"/>
  <c r="Y386" i="3"/>
  <c r="X386" i="3"/>
  <c r="W386" i="3"/>
  <c r="U386" i="3"/>
  <c r="T386" i="3"/>
  <c r="S386" i="3"/>
  <c r="Q386" i="3"/>
  <c r="P386" i="3"/>
  <c r="O386" i="3"/>
  <c r="M386" i="3"/>
  <c r="L386" i="3"/>
  <c r="K386" i="3"/>
  <c r="Y385" i="3"/>
  <c r="X385" i="3"/>
  <c r="W385" i="3"/>
  <c r="U385" i="3"/>
  <c r="T385" i="3"/>
  <c r="S385" i="3"/>
  <c r="Q385" i="3"/>
  <c r="P385" i="3"/>
  <c r="O385" i="3"/>
  <c r="M385" i="3"/>
  <c r="L385" i="3"/>
  <c r="K385" i="3"/>
  <c r="Y384" i="3"/>
  <c r="X384" i="3"/>
  <c r="W384" i="3"/>
  <c r="U384" i="3"/>
  <c r="T384" i="3"/>
  <c r="S384" i="3"/>
  <c r="Q384" i="3"/>
  <c r="P384" i="3"/>
  <c r="O384" i="3"/>
  <c r="M384" i="3"/>
  <c r="L384" i="3"/>
  <c r="K384" i="3"/>
  <c r="Y383" i="3"/>
  <c r="X383" i="3"/>
  <c r="W383" i="3"/>
  <c r="U383" i="3"/>
  <c r="T383" i="3"/>
  <c r="S383" i="3"/>
  <c r="Q383" i="3"/>
  <c r="P383" i="3"/>
  <c r="O383" i="3"/>
  <c r="M383" i="3"/>
  <c r="L383" i="3"/>
  <c r="K383" i="3"/>
  <c r="Y382" i="3"/>
  <c r="X382" i="3"/>
  <c r="W382" i="3"/>
  <c r="U382" i="3"/>
  <c r="T382" i="3"/>
  <c r="S382" i="3"/>
  <c r="Q382" i="3"/>
  <c r="P382" i="3"/>
  <c r="O382" i="3"/>
  <c r="M382" i="3"/>
  <c r="L382" i="3"/>
  <c r="K382" i="3"/>
  <c r="Y381" i="3"/>
  <c r="Y399" i="3" s="1"/>
  <c r="O22" i="4" s="1"/>
  <c r="X381" i="3"/>
  <c r="W381" i="3"/>
  <c r="U381" i="3"/>
  <c r="T381" i="3"/>
  <c r="S381" i="3"/>
  <c r="Q381" i="3"/>
  <c r="P381" i="3"/>
  <c r="O381" i="3"/>
  <c r="M381" i="3"/>
  <c r="L381" i="3"/>
  <c r="K381" i="3"/>
  <c r="X380" i="3"/>
  <c r="W380" i="3"/>
  <c r="U380" i="3"/>
  <c r="T380" i="3"/>
  <c r="S380" i="3"/>
  <c r="Q380" i="3"/>
  <c r="P380" i="3"/>
  <c r="O380" i="3"/>
  <c r="M380" i="3"/>
  <c r="L380" i="3"/>
  <c r="K380" i="3"/>
  <c r="P364" i="1"/>
  <c r="S364" i="1" s="1"/>
  <c r="V364" i="1" s="1"/>
  <c r="O364" i="1"/>
  <c r="R364" i="1" s="1"/>
  <c r="U364" i="1" s="1"/>
  <c r="N364" i="1"/>
  <c r="Q364" i="1" s="1"/>
  <c r="T364" i="1" s="1"/>
  <c r="P363" i="1"/>
  <c r="O363" i="1"/>
  <c r="N363" i="1"/>
  <c r="P362" i="1"/>
  <c r="O362" i="1"/>
  <c r="N362" i="1"/>
  <c r="P361" i="1"/>
  <c r="O361" i="1"/>
  <c r="N361" i="1"/>
  <c r="P360" i="1"/>
  <c r="S360" i="1" s="1"/>
  <c r="V360" i="1" s="1"/>
  <c r="O360" i="1"/>
  <c r="R360" i="1" s="1"/>
  <c r="N360" i="1"/>
  <c r="Q360" i="1" s="1"/>
  <c r="T360" i="1" s="1"/>
  <c r="P359" i="1"/>
  <c r="O359" i="1"/>
  <c r="N359" i="1"/>
  <c r="P358" i="1"/>
  <c r="O358" i="1"/>
  <c r="N358" i="1"/>
  <c r="P357" i="1"/>
  <c r="O357" i="1"/>
  <c r="N357" i="1"/>
  <c r="P356" i="1"/>
  <c r="O356" i="1"/>
  <c r="N356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85" i="1"/>
  <c r="O85" i="1"/>
  <c r="N85" i="1"/>
  <c r="P84" i="1"/>
  <c r="O84" i="1"/>
  <c r="N84" i="1"/>
  <c r="P342" i="1"/>
  <c r="S342" i="1" s="1"/>
  <c r="V342" i="1" s="1"/>
  <c r="O342" i="1"/>
  <c r="R342" i="1" s="1"/>
  <c r="U342" i="1" s="1"/>
  <c r="N342" i="1"/>
  <c r="Q342" i="1" s="1"/>
  <c r="T342" i="1" s="1"/>
  <c r="Y376" i="3"/>
  <c r="X376" i="3"/>
  <c r="W376" i="3"/>
  <c r="U376" i="3"/>
  <c r="T376" i="3"/>
  <c r="S376" i="3"/>
  <c r="Q376" i="3"/>
  <c r="P376" i="3"/>
  <c r="O376" i="3"/>
  <c r="M376" i="3"/>
  <c r="L376" i="3"/>
  <c r="K376" i="3"/>
  <c r="Y377" i="3"/>
  <c r="X377" i="3"/>
  <c r="W377" i="3"/>
  <c r="U377" i="3"/>
  <c r="T377" i="3"/>
  <c r="S377" i="3"/>
  <c r="Q377" i="3"/>
  <c r="P377" i="3"/>
  <c r="O377" i="3"/>
  <c r="M377" i="3"/>
  <c r="L377" i="3"/>
  <c r="K377" i="3"/>
  <c r="Y375" i="3"/>
  <c r="X375" i="3"/>
  <c r="W375" i="3"/>
  <c r="U375" i="3"/>
  <c r="T375" i="3"/>
  <c r="S375" i="3"/>
  <c r="Q375" i="3"/>
  <c r="P375" i="3"/>
  <c r="O375" i="3"/>
  <c r="M375" i="3"/>
  <c r="L375" i="3"/>
  <c r="K375" i="3"/>
  <c r="Y374" i="3"/>
  <c r="X374" i="3"/>
  <c r="W374" i="3"/>
  <c r="U374" i="3"/>
  <c r="T374" i="3"/>
  <c r="S374" i="3"/>
  <c r="Q374" i="3"/>
  <c r="P374" i="3"/>
  <c r="O374" i="3"/>
  <c r="M374" i="3"/>
  <c r="L374" i="3"/>
  <c r="K374" i="3"/>
  <c r="Y373" i="3"/>
  <c r="X373" i="3"/>
  <c r="W373" i="3"/>
  <c r="U373" i="3"/>
  <c r="T373" i="3"/>
  <c r="S373" i="3"/>
  <c r="Q373" i="3"/>
  <c r="P373" i="3"/>
  <c r="O373" i="3"/>
  <c r="M373" i="3"/>
  <c r="L373" i="3"/>
  <c r="K373" i="3"/>
  <c r="Y372" i="3"/>
  <c r="X372" i="3"/>
  <c r="W372" i="3"/>
  <c r="U372" i="3"/>
  <c r="T372" i="3"/>
  <c r="S372" i="3"/>
  <c r="Q372" i="3"/>
  <c r="P372" i="3"/>
  <c r="O372" i="3"/>
  <c r="M372" i="3"/>
  <c r="L372" i="3"/>
  <c r="K372" i="3"/>
  <c r="Y371" i="3"/>
  <c r="X371" i="3"/>
  <c r="W371" i="3"/>
  <c r="U371" i="3"/>
  <c r="T371" i="3"/>
  <c r="S371" i="3"/>
  <c r="Q371" i="3"/>
  <c r="P371" i="3"/>
  <c r="O371" i="3"/>
  <c r="M371" i="3"/>
  <c r="L371" i="3"/>
  <c r="K371" i="3"/>
  <c r="Y370" i="3"/>
  <c r="X370" i="3"/>
  <c r="W370" i="3"/>
  <c r="U370" i="3"/>
  <c r="T370" i="3"/>
  <c r="S370" i="3"/>
  <c r="Q370" i="3"/>
  <c r="P370" i="3"/>
  <c r="O370" i="3"/>
  <c r="M370" i="3"/>
  <c r="L370" i="3"/>
  <c r="K370" i="3"/>
  <c r="Y369" i="3"/>
  <c r="X369" i="3"/>
  <c r="W369" i="3"/>
  <c r="U369" i="3"/>
  <c r="T369" i="3"/>
  <c r="S369" i="3"/>
  <c r="Q369" i="3"/>
  <c r="P369" i="3"/>
  <c r="O369" i="3"/>
  <c r="M369" i="3"/>
  <c r="L369" i="3"/>
  <c r="K369" i="3"/>
  <c r="Y368" i="3"/>
  <c r="X368" i="3"/>
  <c r="W368" i="3"/>
  <c r="U368" i="3"/>
  <c r="T368" i="3"/>
  <c r="S368" i="3"/>
  <c r="Q368" i="3"/>
  <c r="P368" i="3"/>
  <c r="O368" i="3"/>
  <c r="M368" i="3"/>
  <c r="L368" i="3"/>
  <c r="K368" i="3"/>
  <c r="Y367" i="3"/>
  <c r="X367" i="3"/>
  <c r="W367" i="3"/>
  <c r="U367" i="3"/>
  <c r="T367" i="3"/>
  <c r="S367" i="3"/>
  <c r="Q367" i="3"/>
  <c r="P367" i="3"/>
  <c r="O367" i="3"/>
  <c r="M367" i="3"/>
  <c r="L367" i="3"/>
  <c r="K367" i="3"/>
  <c r="Y366" i="3"/>
  <c r="Y378" i="3" s="1"/>
  <c r="O21" i="4" s="1"/>
  <c r="X366" i="3"/>
  <c r="X378" i="3" s="1"/>
  <c r="N21" i="4" s="1"/>
  <c r="W366" i="3"/>
  <c r="W378" i="3" s="1"/>
  <c r="M21" i="4" s="1"/>
  <c r="U366" i="3"/>
  <c r="U378" i="3" s="1"/>
  <c r="L21" i="4" s="1"/>
  <c r="T366" i="3"/>
  <c r="T378" i="3" s="1"/>
  <c r="K21" i="4" s="1"/>
  <c r="S366" i="3"/>
  <c r="S378" i="3" s="1"/>
  <c r="J21" i="4" s="1"/>
  <c r="Q366" i="3"/>
  <c r="Q378" i="3" s="1"/>
  <c r="I21" i="4" s="1"/>
  <c r="P366" i="3"/>
  <c r="P378" i="3" s="1"/>
  <c r="H21" i="4" s="1"/>
  <c r="O366" i="3"/>
  <c r="O378" i="3" s="1"/>
  <c r="G21" i="4" s="1"/>
  <c r="M366" i="3"/>
  <c r="M378" i="3" s="1"/>
  <c r="F21" i="4" s="1"/>
  <c r="L366" i="3"/>
  <c r="L378" i="3" s="1"/>
  <c r="E21" i="4" s="1"/>
  <c r="K366" i="3"/>
  <c r="K378" i="3" s="1"/>
  <c r="D21" i="4" s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43" i="1"/>
  <c r="S343" i="1" s="1"/>
  <c r="V343" i="1" s="1"/>
  <c r="O343" i="1"/>
  <c r="R343" i="1" s="1"/>
  <c r="U343" i="1" s="1"/>
  <c r="N343" i="1"/>
  <c r="Q343" i="1" s="1"/>
  <c r="T343" i="1" s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Y363" i="3"/>
  <c r="X363" i="3"/>
  <c r="W363" i="3"/>
  <c r="U363" i="3"/>
  <c r="T363" i="3"/>
  <c r="S363" i="3"/>
  <c r="Q363" i="3"/>
  <c r="P363" i="3"/>
  <c r="O363" i="3"/>
  <c r="M363" i="3"/>
  <c r="L363" i="3"/>
  <c r="K363" i="3"/>
  <c r="Y362" i="3"/>
  <c r="X362" i="3"/>
  <c r="W362" i="3"/>
  <c r="U362" i="3"/>
  <c r="T362" i="3"/>
  <c r="S362" i="3"/>
  <c r="Q362" i="3"/>
  <c r="P362" i="3"/>
  <c r="O362" i="3"/>
  <c r="M362" i="3"/>
  <c r="L362" i="3"/>
  <c r="K362" i="3"/>
  <c r="Y361" i="3"/>
  <c r="X361" i="3"/>
  <c r="W361" i="3"/>
  <c r="U361" i="3"/>
  <c r="T361" i="3"/>
  <c r="S361" i="3"/>
  <c r="Q361" i="3"/>
  <c r="P361" i="3"/>
  <c r="O361" i="3"/>
  <c r="M361" i="3"/>
  <c r="L361" i="3"/>
  <c r="K361" i="3"/>
  <c r="Y360" i="3"/>
  <c r="X360" i="3"/>
  <c r="W360" i="3"/>
  <c r="U360" i="3"/>
  <c r="T360" i="3"/>
  <c r="S360" i="3"/>
  <c r="Q360" i="3"/>
  <c r="P360" i="3"/>
  <c r="O360" i="3"/>
  <c r="M360" i="3"/>
  <c r="L360" i="3"/>
  <c r="K360" i="3"/>
  <c r="Y359" i="3"/>
  <c r="X359" i="3"/>
  <c r="W359" i="3"/>
  <c r="U359" i="3"/>
  <c r="T359" i="3"/>
  <c r="S359" i="3"/>
  <c r="Q359" i="3"/>
  <c r="P359" i="3"/>
  <c r="O359" i="3"/>
  <c r="M359" i="3"/>
  <c r="L359" i="3"/>
  <c r="K359" i="3"/>
  <c r="Y358" i="3"/>
  <c r="X358" i="3"/>
  <c r="W358" i="3"/>
  <c r="U358" i="3"/>
  <c r="T358" i="3"/>
  <c r="S358" i="3"/>
  <c r="Q358" i="3"/>
  <c r="P358" i="3"/>
  <c r="O358" i="3"/>
  <c r="M358" i="3"/>
  <c r="L358" i="3"/>
  <c r="K358" i="3"/>
  <c r="Y357" i="3"/>
  <c r="X357" i="3"/>
  <c r="W357" i="3"/>
  <c r="U357" i="3"/>
  <c r="T357" i="3"/>
  <c r="S357" i="3"/>
  <c r="Q357" i="3"/>
  <c r="P357" i="3"/>
  <c r="O357" i="3"/>
  <c r="M357" i="3"/>
  <c r="L357" i="3"/>
  <c r="K357" i="3"/>
  <c r="Y356" i="3"/>
  <c r="X356" i="3"/>
  <c r="W356" i="3"/>
  <c r="U356" i="3"/>
  <c r="T356" i="3"/>
  <c r="S356" i="3"/>
  <c r="Q356" i="3"/>
  <c r="P356" i="3"/>
  <c r="O356" i="3"/>
  <c r="M356" i="3"/>
  <c r="L356" i="3"/>
  <c r="K356" i="3"/>
  <c r="Y355" i="3"/>
  <c r="X355" i="3"/>
  <c r="W355" i="3"/>
  <c r="U355" i="3"/>
  <c r="T355" i="3"/>
  <c r="S355" i="3"/>
  <c r="Q355" i="3"/>
  <c r="P355" i="3"/>
  <c r="O355" i="3"/>
  <c r="M355" i="3"/>
  <c r="L355" i="3"/>
  <c r="K355" i="3"/>
  <c r="Y354" i="3"/>
  <c r="X354" i="3"/>
  <c r="W354" i="3"/>
  <c r="U354" i="3"/>
  <c r="T354" i="3"/>
  <c r="S354" i="3"/>
  <c r="Q354" i="3"/>
  <c r="P354" i="3"/>
  <c r="O354" i="3"/>
  <c r="M354" i="3"/>
  <c r="L354" i="3"/>
  <c r="K354" i="3"/>
  <c r="Y353" i="3"/>
  <c r="X353" i="3"/>
  <c r="W353" i="3"/>
  <c r="U353" i="3"/>
  <c r="T353" i="3"/>
  <c r="S353" i="3"/>
  <c r="Q353" i="3"/>
  <c r="P353" i="3"/>
  <c r="O353" i="3"/>
  <c r="M353" i="3"/>
  <c r="L353" i="3"/>
  <c r="K353" i="3"/>
  <c r="Y352" i="3"/>
  <c r="X352" i="3"/>
  <c r="W352" i="3"/>
  <c r="U352" i="3"/>
  <c r="T352" i="3"/>
  <c r="S352" i="3"/>
  <c r="Q352" i="3"/>
  <c r="P352" i="3"/>
  <c r="O352" i="3"/>
  <c r="M352" i="3"/>
  <c r="L352" i="3"/>
  <c r="K352" i="3"/>
  <c r="Y351" i="3"/>
  <c r="X351" i="3"/>
  <c r="W351" i="3"/>
  <c r="U351" i="3"/>
  <c r="T351" i="3"/>
  <c r="S351" i="3"/>
  <c r="Q351" i="3"/>
  <c r="P351" i="3"/>
  <c r="O351" i="3"/>
  <c r="M351" i="3"/>
  <c r="L351" i="3"/>
  <c r="K351" i="3"/>
  <c r="Y350" i="3"/>
  <c r="X350" i="3"/>
  <c r="W350" i="3"/>
  <c r="U350" i="3"/>
  <c r="T350" i="3"/>
  <c r="S350" i="3"/>
  <c r="Q350" i="3"/>
  <c r="P350" i="3"/>
  <c r="O350" i="3"/>
  <c r="M350" i="3"/>
  <c r="L350" i="3"/>
  <c r="K350" i="3"/>
  <c r="Y349" i="3"/>
  <c r="X349" i="3"/>
  <c r="W349" i="3"/>
  <c r="U349" i="3"/>
  <c r="T349" i="3"/>
  <c r="S349" i="3"/>
  <c r="Q349" i="3"/>
  <c r="P349" i="3"/>
  <c r="O349" i="3"/>
  <c r="M349" i="3"/>
  <c r="L349" i="3"/>
  <c r="K349" i="3"/>
  <c r="Y348" i="3"/>
  <c r="X348" i="3"/>
  <c r="W348" i="3"/>
  <c r="U348" i="3"/>
  <c r="T348" i="3"/>
  <c r="S348" i="3"/>
  <c r="Q348" i="3"/>
  <c r="P348" i="3"/>
  <c r="O348" i="3"/>
  <c r="M348" i="3"/>
  <c r="L348" i="3"/>
  <c r="K348" i="3"/>
  <c r="Y347" i="3"/>
  <c r="X347" i="3"/>
  <c r="W347" i="3"/>
  <c r="U347" i="3"/>
  <c r="T347" i="3"/>
  <c r="S347" i="3"/>
  <c r="Q347" i="3"/>
  <c r="P347" i="3"/>
  <c r="O347" i="3"/>
  <c r="M347" i="3"/>
  <c r="L347" i="3"/>
  <c r="K347" i="3"/>
  <c r="Y346" i="3"/>
  <c r="X346" i="3"/>
  <c r="W346" i="3"/>
  <c r="U346" i="3"/>
  <c r="T346" i="3"/>
  <c r="S346" i="3"/>
  <c r="Q346" i="3"/>
  <c r="P346" i="3"/>
  <c r="O346" i="3"/>
  <c r="M346" i="3"/>
  <c r="L346" i="3"/>
  <c r="K346" i="3"/>
  <c r="Y345" i="3"/>
  <c r="X345" i="3"/>
  <c r="W345" i="3"/>
  <c r="U345" i="3"/>
  <c r="T345" i="3"/>
  <c r="S345" i="3"/>
  <c r="Q345" i="3"/>
  <c r="P345" i="3"/>
  <c r="O345" i="3"/>
  <c r="M345" i="3"/>
  <c r="L345" i="3"/>
  <c r="K345" i="3"/>
  <c r="Y344" i="3"/>
  <c r="X344" i="3"/>
  <c r="W344" i="3"/>
  <c r="U344" i="3"/>
  <c r="T344" i="3"/>
  <c r="S344" i="3"/>
  <c r="Q344" i="3"/>
  <c r="P344" i="3"/>
  <c r="O344" i="3"/>
  <c r="M344" i="3"/>
  <c r="L344" i="3"/>
  <c r="K344" i="3"/>
  <c r="Y343" i="3"/>
  <c r="X343" i="3"/>
  <c r="W343" i="3"/>
  <c r="U343" i="3"/>
  <c r="T343" i="3"/>
  <c r="S343" i="3"/>
  <c r="Q343" i="3"/>
  <c r="P343" i="3"/>
  <c r="O343" i="3"/>
  <c r="M343" i="3"/>
  <c r="L343" i="3"/>
  <c r="K343" i="3"/>
  <c r="Y342" i="3"/>
  <c r="X342" i="3"/>
  <c r="W342" i="3"/>
  <c r="U342" i="3"/>
  <c r="T342" i="3"/>
  <c r="S342" i="3"/>
  <c r="Q342" i="3"/>
  <c r="P342" i="3"/>
  <c r="O342" i="3"/>
  <c r="M342" i="3"/>
  <c r="L342" i="3"/>
  <c r="K342" i="3"/>
  <c r="Y341" i="3"/>
  <c r="X341" i="3"/>
  <c r="W341" i="3"/>
  <c r="U341" i="3"/>
  <c r="T341" i="3"/>
  <c r="S341" i="3"/>
  <c r="Q341" i="3"/>
  <c r="P341" i="3"/>
  <c r="O341" i="3"/>
  <c r="M341" i="3"/>
  <c r="L341" i="3"/>
  <c r="K341" i="3"/>
  <c r="Y340" i="3"/>
  <c r="X340" i="3"/>
  <c r="W340" i="3"/>
  <c r="U340" i="3"/>
  <c r="T340" i="3"/>
  <c r="S340" i="3"/>
  <c r="Q340" i="3"/>
  <c r="P340" i="3"/>
  <c r="O340" i="3"/>
  <c r="M340" i="3"/>
  <c r="L340" i="3"/>
  <c r="K340" i="3"/>
  <c r="Y339" i="3"/>
  <c r="X339" i="3"/>
  <c r="W339" i="3"/>
  <c r="U339" i="3"/>
  <c r="T339" i="3"/>
  <c r="S339" i="3"/>
  <c r="Q339" i="3"/>
  <c r="P339" i="3"/>
  <c r="O339" i="3"/>
  <c r="M339" i="3"/>
  <c r="L339" i="3"/>
  <c r="K339" i="3"/>
  <c r="K364" i="3" s="1"/>
  <c r="D20" i="4" s="1"/>
  <c r="P329" i="1"/>
  <c r="S329" i="1" s="1"/>
  <c r="V329" i="1" s="1"/>
  <c r="O329" i="1"/>
  <c r="R329" i="1" s="1"/>
  <c r="U329" i="1" s="1"/>
  <c r="N329" i="1"/>
  <c r="Q329" i="1" s="1"/>
  <c r="T329" i="1" s="1"/>
  <c r="P328" i="1"/>
  <c r="S328" i="1" s="1"/>
  <c r="V328" i="1" s="1"/>
  <c r="O328" i="1"/>
  <c r="R328" i="1" s="1"/>
  <c r="U328" i="1" s="1"/>
  <c r="N328" i="1"/>
  <c r="Q328" i="1" s="1"/>
  <c r="T328" i="1" s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Y336" i="3"/>
  <c r="X336" i="3"/>
  <c r="W336" i="3"/>
  <c r="U336" i="3"/>
  <c r="T336" i="3"/>
  <c r="S336" i="3"/>
  <c r="Q336" i="3"/>
  <c r="P336" i="3"/>
  <c r="O336" i="3"/>
  <c r="M336" i="3"/>
  <c r="L336" i="3"/>
  <c r="K336" i="3"/>
  <c r="Y335" i="3"/>
  <c r="X335" i="3"/>
  <c r="W335" i="3"/>
  <c r="U335" i="3"/>
  <c r="T335" i="3"/>
  <c r="S335" i="3"/>
  <c r="Q335" i="3"/>
  <c r="P335" i="3"/>
  <c r="O335" i="3"/>
  <c r="M335" i="3"/>
  <c r="L335" i="3"/>
  <c r="K335" i="3"/>
  <c r="Y334" i="3"/>
  <c r="X334" i="3"/>
  <c r="W334" i="3"/>
  <c r="U334" i="3"/>
  <c r="T334" i="3"/>
  <c r="S334" i="3"/>
  <c r="Q334" i="3"/>
  <c r="P334" i="3"/>
  <c r="O334" i="3"/>
  <c r="M334" i="3"/>
  <c r="L334" i="3"/>
  <c r="K334" i="3"/>
  <c r="Y333" i="3"/>
  <c r="X333" i="3"/>
  <c r="W333" i="3"/>
  <c r="U333" i="3"/>
  <c r="T333" i="3"/>
  <c r="S333" i="3"/>
  <c r="Q333" i="3"/>
  <c r="P333" i="3"/>
  <c r="O333" i="3"/>
  <c r="M333" i="3"/>
  <c r="L333" i="3"/>
  <c r="K333" i="3"/>
  <c r="Y331" i="3"/>
  <c r="X331" i="3"/>
  <c r="W331" i="3"/>
  <c r="U331" i="3"/>
  <c r="T331" i="3"/>
  <c r="S331" i="3"/>
  <c r="Q331" i="3"/>
  <c r="P331" i="3"/>
  <c r="O331" i="3"/>
  <c r="M331" i="3"/>
  <c r="L331" i="3"/>
  <c r="K331" i="3"/>
  <c r="Y330" i="3"/>
  <c r="X330" i="3"/>
  <c r="W330" i="3"/>
  <c r="U330" i="3"/>
  <c r="T330" i="3"/>
  <c r="S330" i="3"/>
  <c r="Q330" i="3"/>
  <c r="P330" i="3"/>
  <c r="O330" i="3"/>
  <c r="M330" i="3"/>
  <c r="L330" i="3"/>
  <c r="K330" i="3"/>
  <c r="Y329" i="3"/>
  <c r="X329" i="3"/>
  <c r="W329" i="3"/>
  <c r="U329" i="3"/>
  <c r="T329" i="3"/>
  <c r="S329" i="3"/>
  <c r="Q329" i="3"/>
  <c r="P329" i="3"/>
  <c r="O329" i="3"/>
  <c r="M329" i="3"/>
  <c r="L329" i="3"/>
  <c r="K329" i="3"/>
  <c r="Y328" i="3"/>
  <c r="X328" i="3"/>
  <c r="W328" i="3"/>
  <c r="U328" i="3"/>
  <c r="T328" i="3"/>
  <c r="S328" i="3"/>
  <c r="Q328" i="3"/>
  <c r="P328" i="3"/>
  <c r="O328" i="3"/>
  <c r="M328" i="3"/>
  <c r="L328" i="3"/>
  <c r="K328" i="3"/>
  <c r="Y327" i="3"/>
  <c r="X327" i="3"/>
  <c r="W327" i="3"/>
  <c r="U327" i="3"/>
  <c r="T327" i="3"/>
  <c r="S327" i="3"/>
  <c r="Q327" i="3"/>
  <c r="P327" i="3"/>
  <c r="O327" i="3"/>
  <c r="M327" i="3"/>
  <c r="L327" i="3"/>
  <c r="K327" i="3"/>
  <c r="Y326" i="3"/>
  <c r="X326" i="3"/>
  <c r="W326" i="3"/>
  <c r="U326" i="3"/>
  <c r="T326" i="3"/>
  <c r="S326" i="3"/>
  <c r="Q326" i="3"/>
  <c r="P326" i="3"/>
  <c r="O326" i="3"/>
  <c r="M326" i="3"/>
  <c r="L326" i="3"/>
  <c r="K326" i="3"/>
  <c r="Y325" i="3"/>
  <c r="Y337" i="3" s="1"/>
  <c r="O19" i="4" s="1"/>
  <c r="X325" i="3"/>
  <c r="X337" i="3" s="1"/>
  <c r="N19" i="4" s="1"/>
  <c r="W325" i="3"/>
  <c r="W337" i="3" s="1"/>
  <c r="M19" i="4" s="1"/>
  <c r="U325" i="3"/>
  <c r="U337" i="3" s="1"/>
  <c r="L19" i="4" s="1"/>
  <c r="T325" i="3"/>
  <c r="T337" i="3" s="1"/>
  <c r="K19" i="4" s="1"/>
  <c r="S325" i="3"/>
  <c r="S337" i="3" s="1"/>
  <c r="J19" i="4" s="1"/>
  <c r="Q325" i="3"/>
  <c r="Q337" i="3" s="1"/>
  <c r="I19" i="4" s="1"/>
  <c r="P325" i="3"/>
  <c r="P337" i="3" s="1"/>
  <c r="H19" i="4" s="1"/>
  <c r="O325" i="3"/>
  <c r="O337" i="3" s="1"/>
  <c r="G19" i="4" s="1"/>
  <c r="M325" i="3"/>
  <c r="M337" i="3" s="1"/>
  <c r="F19" i="4" s="1"/>
  <c r="L325" i="3"/>
  <c r="L337" i="3" s="1"/>
  <c r="E19" i="4" s="1"/>
  <c r="K325" i="3"/>
  <c r="K337" i="3" s="1"/>
  <c r="D19" i="4" s="1"/>
  <c r="P309" i="1"/>
  <c r="S309" i="1" s="1"/>
  <c r="V309" i="1" s="1"/>
  <c r="O309" i="1"/>
  <c r="R309" i="1" s="1"/>
  <c r="U309" i="1" s="1"/>
  <c r="N309" i="1"/>
  <c r="Q309" i="1" s="1"/>
  <c r="T309" i="1" s="1"/>
  <c r="P308" i="1"/>
  <c r="O308" i="1"/>
  <c r="N308" i="1"/>
  <c r="P307" i="1"/>
  <c r="O307" i="1"/>
  <c r="N307" i="1"/>
  <c r="P306" i="1"/>
  <c r="S306" i="1" s="1"/>
  <c r="V306" i="1" s="1"/>
  <c r="O306" i="1"/>
  <c r="R306" i="1" s="1"/>
  <c r="U306" i="1" s="1"/>
  <c r="N306" i="1"/>
  <c r="Q306" i="1" s="1"/>
  <c r="T306" i="1" s="1"/>
  <c r="P305" i="1"/>
  <c r="S305" i="1" s="1"/>
  <c r="V305" i="1" s="1"/>
  <c r="O305" i="1"/>
  <c r="R305" i="1" s="1"/>
  <c r="U305" i="1" s="1"/>
  <c r="N305" i="1"/>
  <c r="Q305" i="1" s="1"/>
  <c r="T305" i="1" s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Y321" i="3"/>
  <c r="X321" i="3"/>
  <c r="W321" i="3"/>
  <c r="U321" i="3"/>
  <c r="T321" i="3"/>
  <c r="S321" i="3"/>
  <c r="Q321" i="3"/>
  <c r="P321" i="3"/>
  <c r="O321" i="3"/>
  <c r="M321" i="3"/>
  <c r="L321" i="3"/>
  <c r="K321" i="3"/>
  <c r="Y320" i="3"/>
  <c r="X320" i="3"/>
  <c r="W320" i="3"/>
  <c r="U320" i="3"/>
  <c r="T320" i="3"/>
  <c r="S320" i="3"/>
  <c r="Q320" i="3"/>
  <c r="P320" i="3"/>
  <c r="O320" i="3"/>
  <c r="M320" i="3"/>
  <c r="L320" i="3"/>
  <c r="K320" i="3"/>
  <c r="Y318" i="3"/>
  <c r="X318" i="3"/>
  <c r="W318" i="3"/>
  <c r="U318" i="3"/>
  <c r="T318" i="3"/>
  <c r="S318" i="3"/>
  <c r="Q318" i="3"/>
  <c r="P318" i="3"/>
  <c r="O318" i="3"/>
  <c r="M318" i="3"/>
  <c r="L318" i="3"/>
  <c r="K318" i="3"/>
  <c r="Y317" i="3"/>
  <c r="X317" i="3"/>
  <c r="W317" i="3"/>
  <c r="U317" i="3"/>
  <c r="T317" i="3"/>
  <c r="S317" i="3"/>
  <c r="Q317" i="3"/>
  <c r="P317" i="3"/>
  <c r="O317" i="3"/>
  <c r="M317" i="3"/>
  <c r="L317" i="3"/>
  <c r="K317" i="3"/>
  <c r="Y313" i="3"/>
  <c r="X313" i="3"/>
  <c r="W313" i="3"/>
  <c r="U313" i="3"/>
  <c r="T313" i="3"/>
  <c r="S313" i="3"/>
  <c r="Q313" i="3"/>
  <c r="P313" i="3"/>
  <c r="O313" i="3"/>
  <c r="M313" i="3"/>
  <c r="L313" i="3"/>
  <c r="K313" i="3"/>
  <c r="Y312" i="3"/>
  <c r="X312" i="3"/>
  <c r="W312" i="3"/>
  <c r="U312" i="3"/>
  <c r="T312" i="3"/>
  <c r="S312" i="3"/>
  <c r="Q312" i="3"/>
  <c r="P312" i="3"/>
  <c r="O312" i="3"/>
  <c r="M312" i="3"/>
  <c r="L312" i="3"/>
  <c r="K312" i="3"/>
  <c r="Y311" i="3"/>
  <c r="X311" i="3"/>
  <c r="W311" i="3"/>
  <c r="U311" i="3"/>
  <c r="T311" i="3"/>
  <c r="S311" i="3"/>
  <c r="Q311" i="3"/>
  <c r="P311" i="3"/>
  <c r="O311" i="3"/>
  <c r="M311" i="3"/>
  <c r="L311" i="3"/>
  <c r="K311" i="3"/>
  <c r="Y310" i="3"/>
  <c r="X310" i="3"/>
  <c r="W310" i="3"/>
  <c r="U310" i="3"/>
  <c r="T310" i="3"/>
  <c r="S310" i="3"/>
  <c r="Q310" i="3"/>
  <c r="P310" i="3"/>
  <c r="O310" i="3"/>
  <c r="M310" i="3"/>
  <c r="L310" i="3"/>
  <c r="K310" i="3"/>
  <c r="Y309" i="3"/>
  <c r="X309" i="3"/>
  <c r="W309" i="3"/>
  <c r="U309" i="3"/>
  <c r="T309" i="3"/>
  <c r="S309" i="3"/>
  <c r="Q309" i="3"/>
  <c r="P309" i="3"/>
  <c r="O309" i="3"/>
  <c r="M309" i="3"/>
  <c r="L309" i="3"/>
  <c r="K309" i="3"/>
  <c r="Y308" i="3"/>
  <c r="X308" i="3"/>
  <c r="W308" i="3"/>
  <c r="U308" i="3"/>
  <c r="T308" i="3"/>
  <c r="S308" i="3"/>
  <c r="Q308" i="3"/>
  <c r="P308" i="3"/>
  <c r="O308" i="3"/>
  <c r="M308" i="3"/>
  <c r="L308" i="3"/>
  <c r="K308" i="3"/>
  <c r="P294" i="1"/>
  <c r="S294" i="1" s="1"/>
  <c r="V294" i="1" s="1"/>
  <c r="O294" i="1"/>
  <c r="R294" i="1" s="1"/>
  <c r="U294" i="1" s="1"/>
  <c r="N294" i="1"/>
  <c r="Q294" i="1" s="1"/>
  <c r="T294" i="1" s="1"/>
  <c r="P293" i="1"/>
  <c r="S293" i="1" s="1"/>
  <c r="V293" i="1" s="1"/>
  <c r="O293" i="1"/>
  <c r="R293" i="1" s="1"/>
  <c r="U293" i="1" s="1"/>
  <c r="N293" i="1"/>
  <c r="Q293" i="1" s="1"/>
  <c r="T293" i="1" s="1"/>
  <c r="P291" i="1"/>
  <c r="O291" i="1"/>
  <c r="N291" i="1"/>
  <c r="P290" i="1"/>
  <c r="O290" i="1"/>
  <c r="N290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Y305" i="3"/>
  <c r="X305" i="3"/>
  <c r="W305" i="3"/>
  <c r="U305" i="3"/>
  <c r="T305" i="3"/>
  <c r="S305" i="3"/>
  <c r="Q305" i="3"/>
  <c r="P305" i="3"/>
  <c r="O305" i="3"/>
  <c r="M305" i="3"/>
  <c r="L305" i="3"/>
  <c r="K305" i="3"/>
  <c r="Y304" i="3"/>
  <c r="X304" i="3"/>
  <c r="W304" i="3"/>
  <c r="U304" i="3"/>
  <c r="T304" i="3"/>
  <c r="S304" i="3"/>
  <c r="Q304" i="3"/>
  <c r="P304" i="3"/>
  <c r="O304" i="3"/>
  <c r="M304" i="3"/>
  <c r="L304" i="3"/>
  <c r="K304" i="3"/>
  <c r="Y303" i="3"/>
  <c r="X303" i="3"/>
  <c r="W303" i="3"/>
  <c r="U303" i="3"/>
  <c r="T303" i="3"/>
  <c r="S303" i="3"/>
  <c r="Q303" i="3"/>
  <c r="P303" i="3"/>
  <c r="O303" i="3"/>
  <c r="M303" i="3"/>
  <c r="L303" i="3"/>
  <c r="K303" i="3"/>
  <c r="Y302" i="3"/>
  <c r="X302" i="3"/>
  <c r="W302" i="3"/>
  <c r="U302" i="3"/>
  <c r="T302" i="3"/>
  <c r="S302" i="3"/>
  <c r="Q302" i="3"/>
  <c r="P302" i="3"/>
  <c r="O302" i="3"/>
  <c r="M302" i="3"/>
  <c r="L302" i="3"/>
  <c r="K302" i="3"/>
  <c r="Y301" i="3"/>
  <c r="X301" i="3"/>
  <c r="W301" i="3"/>
  <c r="U301" i="3"/>
  <c r="T301" i="3"/>
  <c r="S301" i="3"/>
  <c r="Q301" i="3"/>
  <c r="P301" i="3"/>
  <c r="O301" i="3"/>
  <c r="M301" i="3"/>
  <c r="L301" i="3"/>
  <c r="K301" i="3"/>
  <c r="Y300" i="3"/>
  <c r="X300" i="3"/>
  <c r="W300" i="3"/>
  <c r="U300" i="3"/>
  <c r="T300" i="3"/>
  <c r="S300" i="3"/>
  <c r="Q300" i="3"/>
  <c r="P300" i="3"/>
  <c r="O300" i="3"/>
  <c r="M300" i="3"/>
  <c r="L300" i="3"/>
  <c r="K300" i="3"/>
  <c r="Y299" i="3"/>
  <c r="X299" i="3"/>
  <c r="W299" i="3"/>
  <c r="U299" i="3"/>
  <c r="T299" i="3"/>
  <c r="S299" i="3"/>
  <c r="Q299" i="3"/>
  <c r="P299" i="3"/>
  <c r="O299" i="3"/>
  <c r="M299" i="3"/>
  <c r="L299" i="3"/>
  <c r="K299" i="3"/>
  <c r="Y298" i="3"/>
  <c r="X298" i="3"/>
  <c r="W298" i="3"/>
  <c r="U298" i="3"/>
  <c r="T298" i="3"/>
  <c r="S298" i="3"/>
  <c r="Q298" i="3"/>
  <c r="P298" i="3"/>
  <c r="O298" i="3"/>
  <c r="M298" i="3"/>
  <c r="L298" i="3"/>
  <c r="K298" i="3"/>
  <c r="Y297" i="3"/>
  <c r="X297" i="3"/>
  <c r="W297" i="3"/>
  <c r="U297" i="3"/>
  <c r="T297" i="3"/>
  <c r="S297" i="3"/>
  <c r="Q297" i="3"/>
  <c r="P297" i="3"/>
  <c r="O297" i="3"/>
  <c r="M297" i="3"/>
  <c r="L297" i="3"/>
  <c r="K297" i="3"/>
  <c r="Y296" i="3"/>
  <c r="X296" i="3"/>
  <c r="W296" i="3"/>
  <c r="U296" i="3"/>
  <c r="T296" i="3"/>
  <c r="S296" i="3"/>
  <c r="Q296" i="3"/>
  <c r="P296" i="3"/>
  <c r="O296" i="3"/>
  <c r="M296" i="3"/>
  <c r="L296" i="3"/>
  <c r="K296" i="3"/>
  <c r="Y295" i="3"/>
  <c r="X295" i="3"/>
  <c r="W295" i="3"/>
  <c r="U295" i="3"/>
  <c r="T295" i="3"/>
  <c r="S295" i="3"/>
  <c r="Q295" i="3"/>
  <c r="P295" i="3"/>
  <c r="O295" i="3"/>
  <c r="M295" i="3"/>
  <c r="L295" i="3"/>
  <c r="K295" i="3"/>
  <c r="Y294" i="3"/>
  <c r="X294" i="3"/>
  <c r="W294" i="3"/>
  <c r="U294" i="3"/>
  <c r="T294" i="3"/>
  <c r="S294" i="3"/>
  <c r="Q294" i="3"/>
  <c r="P294" i="3"/>
  <c r="O294" i="3"/>
  <c r="M294" i="3"/>
  <c r="L294" i="3"/>
  <c r="K294" i="3"/>
  <c r="Y293" i="3"/>
  <c r="Y306" i="3" s="1"/>
  <c r="O17" i="4" s="1"/>
  <c r="X293" i="3"/>
  <c r="X306" i="3" s="1"/>
  <c r="N17" i="4" s="1"/>
  <c r="W293" i="3"/>
  <c r="W306" i="3" s="1"/>
  <c r="M17" i="4" s="1"/>
  <c r="U293" i="3"/>
  <c r="U306" i="3" s="1"/>
  <c r="L17" i="4" s="1"/>
  <c r="T293" i="3"/>
  <c r="T306" i="3" s="1"/>
  <c r="K17" i="4" s="1"/>
  <c r="S293" i="3"/>
  <c r="S306" i="3" s="1"/>
  <c r="J17" i="4" s="1"/>
  <c r="Q293" i="3"/>
  <c r="Q306" i="3" s="1"/>
  <c r="I17" i="4" s="1"/>
  <c r="P293" i="3"/>
  <c r="P306" i="3" s="1"/>
  <c r="H17" i="4" s="1"/>
  <c r="O293" i="3"/>
  <c r="O306" i="3" s="1"/>
  <c r="G17" i="4" s="1"/>
  <c r="M293" i="3"/>
  <c r="M306" i="3" s="1"/>
  <c r="F17" i="4" s="1"/>
  <c r="L293" i="3"/>
  <c r="L306" i="3" s="1"/>
  <c r="E17" i="4" s="1"/>
  <c r="K293" i="3"/>
  <c r="K306" i="3" s="1"/>
  <c r="D17" i="4" s="1"/>
  <c r="P277" i="1"/>
  <c r="S277" i="1" s="1"/>
  <c r="V277" i="1" s="1"/>
  <c r="O277" i="1"/>
  <c r="R277" i="1" s="1"/>
  <c r="U277" i="1" s="1"/>
  <c r="N277" i="1"/>
  <c r="Q277" i="1" s="1"/>
  <c r="T277" i="1" s="1"/>
  <c r="P276" i="1"/>
  <c r="O276" i="1"/>
  <c r="N276" i="1"/>
  <c r="P275" i="1"/>
  <c r="O275" i="1"/>
  <c r="N275" i="1"/>
  <c r="P274" i="1"/>
  <c r="O274" i="1"/>
  <c r="N274" i="1"/>
  <c r="P273" i="1"/>
  <c r="S273" i="1" s="1"/>
  <c r="V273" i="1" s="1"/>
  <c r="O273" i="1"/>
  <c r="R273" i="1" s="1"/>
  <c r="U273" i="1" s="1"/>
  <c r="N273" i="1"/>
  <c r="Q273" i="1" s="1"/>
  <c r="T273" i="1" s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Y290" i="3"/>
  <c r="X290" i="3"/>
  <c r="W290" i="3"/>
  <c r="U290" i="3"/>
  <c r="T290" i="3"/>
  <c r="S290" i="3"/>
  <c r="Q290" i="3"/>
  <c r="P290" i="3"/>
  <c r="O290" i="3"/>
  <c r="M290" i="3"/>
  <c r="L290" i="3"/>
  <c r="K290" i="3"/>
  <c r="Y319" i="3"/>
  <c r="X319" i="3"/>
  <c r="W319" i="3"/>
  <c r="U319" i="3"/>
  <c r="T319" i="3"/>
  <c r="S319" i="3"/>
  <c r="Q319" i="3"/>
  <c r="P319" i="3"/>
  <c r="O319" i="3"/>
  <c r="M319" i="3"/>
  <c r="L319" i="3"/>
  <c r="K319" i="3"/>
  <c r="Y289" i="3"/>
  <c r="X289" i="3"/>
  <c r="W289" i="3"/>
  <c r="U289" i="3"/>
  <c r="T289" i="3"/>
  <c r="S289" i="3"/>
  <c r="Q289" i="3"/>
  <c r="P289" i="3"/>
  <c r="O289" i="3"/>
  <c r="M289" i="3"/>
  <c r="L289" i="3"/>
  <c r="K289" i="3"/>
  <c r="Y288" i="3"/>
  <c r="X288" i="3"/>
  <c r="W288" i="3"/>
  <c r="U288" i="3"/>
  <c r="T288" i="3"/>
  <c r="S288" i="3"/>
  <c r="Q288" i="3"/>
  <c r="P288" i="3"/>
  <c r="O288" i="3"/>
  <c r="M288" i="3"/>
  <c r="L288" i="3"/>
  <c r="K288" i="3"/>
  <c r="Y287" i="3"/>
  <c r="X287" i="3"/>
  <c r="W287" i="3"/>
  <c r="U287" i="3"/>
  <c r="T287" i="3"/>
  <c r="S287" i="3"/>
  <c r="Q287" i="3"/>
  <c r="P287" i="3"/>
  <c r="O287" i="3"/>
  <c r="M287" i="3"/>
  <c r="L287" i="3"/>
  <c r="K287" i="3"/>
  <c r="Y286" i="3"/>
  <c r="X286" i="3"/>
  <c r="W286" i="3"/>
  <c r="U286" i="3"/>
  <c r="T286" i="3"/>
  <c r="S286" i="3"/>
  <c r="Q286" i="3"/>
  <c r="P286" i="3"/>
  <c r="O286" i="3"/>
  <c r="M286" i="3"/>
  <c r="L286" i="3"/>
  <c r="K286" i="3"/>
  <c r="Y285" i="3"/>
  <c r="X285" i="3"/>
  <c r="W285" i="3"/>
  <c r="U285" i="3"/>
  <c r="T285" i="3"/>
  <c r="S285" i="3"/>
  <c r="Q285" i="3"/>
  <c r="P285" i="3"/>
  <c r="O285" i="3"/>
  <c r="M285" i="3"/>
  <c r="L285" i="3"/>
  <c r="K285" i="3"/>
  <c r="Y284" i="3"/>
  <c r="X284" i="3"/>
  <c r="W284" i="3"/>
  <c r="U284" i="3"/>
  <c r="T284" i="3"/>
  <c r="S284" i="3"/>
  <c r="Q284" i="3"/>
  <c r="P284" i="3"/>
  <c r="O284" i="3"/>
  <c r="M284" i="3"/>
  <c r="L284" i="3"/>
  <c r="K284" i="3"/>
  <c r="Y283" i="3"/>
  <c r="X283" i="3"/>
  <c r="W283" i="3"/>
  <c r="U283" i="3"/>
  <c r="T283" i="3"/>
  <c r="S283" i="3"/>
  <c r="Q283" i="3"/>
  <c r="P283" i="3"/>
  <c r="O283" i="3"/>
  <c r="M283" i="3"/>
  <c r="L283" i="3"/>
  <c r="K283" i="3"/>
  <c r="Y282" i="3"/>
  <c r="X282" i="3"/>
  <c r="W282" i="3"/>
  <c r="U282" i="3"/>
  <c r="T282" i="3"/>
  <c r="S282" i="3"/>
  <c r="Q282" i="3"/>
  <c r="P282" i="3"/>
  <c r="O282" i="3"/>
  <c r="M282" i="3"/>
  <c r="L282" i="3"/>
  <c r="K282" i="3"/>
  <c r="Y281" i="3"/>
  <c r="X281" i="3"/>
  <c r="W281" i="3"/>
  <c r="U281" i="3"/>
  <c r="T281" i="3"/>
  <c r="S281" i="3"/>
  <c r="Q281" i="3"/>
  <c r="P281" i="3"/>
  <c r="O281" i="3"/>
  <c r="M281" i="3"/>
  <c r="L281" i="3"/>
  <c r="K281" i="3"/>
  <c r="Y280" i="3"/>
  <c r="X280" i="3"/>
  <c r="W280" i="3"/>
  <c r="U280" i="3"/>
  <c r="T280" i="3"/>
  <c r="S280" i="3"/>
  <c r="Q280" i="3"/>
  <c r="P280" i="3"/>
  <c r="O280" i="3"/>
  <c r="M280" i="3"/>
  <c r="L280" i="3"/>
  <c r="K280" i="3"/>
  <c r="Y279" i="3"/>
  <c r="X279" i="3"/>
  <c r="W279" i="3"/>
  <c r="U279" i="3"/>
  <c r="T279" i="3"/>
  <c r="S279" i="3"/>
  <c r="Q279" i="3"/>
  <c r="P279" i="3"/>
  <c r="O279" i="3"/>
  <c r="M279" i="3"/>
  <c r="L279" i="3"/>
  <c r="K279" i="3"/>
  <c r="Y278" i="3"/>
  <c r="X278" i="3"/>
  <c r="W278" i="3"/>
  <c r="U278" i="3"/>
  <c r="T278" i="3"/>
  <c r="S278" i="3"/>
  <c r="Q278" i="3"/>
  <c r="P278" i="3"/>
  <c r="O278" i="3"/>
  <c r="M278" i="3"/>
  <c r="L278" i="3"/>
  <c r="K278" i="3"/>
  <c r="Y277" i="3"/>
  <c r="X277" i="3"/>
  <c r="W277" i="3"/>
  <c r="U277" i="3"/>
  <c r="T277" i="3"/>
  <c r="S277" i="3"/>
  <c r="Q277" i="3"/>
  <c r="P277" i="3"/>
  <c r="O277" i="3"/>
  <c r="M277" i="3"/>
  <c r="L277" i="3"/>
  <c r="K277" i="3"/>
  <c r="Y276" i="3"/>
  <c r="X276" i="3"/>
  <c r="W276" i="3"/>
  <c r="U276" i="3"/>
  <c r="T276" i="3"/>
  <c r="S276" i="3"/>
  <c r="Q276" i="3"/>
  <c r="P276" i="3"/>
  <c r="O276" i="3"/>
  <c r="M276" i="3"/>
  <c r="L276" i="3"/>
  <c r="K276" i="3"/>
  <c r="Y275" i="3"/>
  <c r="X275" i="3"/>
  <c r="W275" i="3"/>
  <c r="U275" i="3"/>
  <c r="T275" i="3"/>
  <c r="S275" i="3"/>
  <c r="Q275" i="3"/>
  <c r="P275" i="3"/>
  <c r="O275" i="3"/>
  <c r="M275" i="3"/>
  <c r="L275" i="3"/>
  <c r="K275" i="3"/>
  <c r="Y274" i="3"/>
  <c r="X274" i="3"/>
  <c r="W274" i="3"/>
  <c r="U274" i="3"/>
  <c r="T274" i="3"/>
  <c r="S274" i="3"/>
  <c r="Q274" i="3"/>
  <c r="P274" i="3"/>
  <c r="O274" i="3"/>
  <c r="M274" i="3"/>
  <c r="L274" i="3"/>
  <c r="K274" i="3"/>
  <c r="Y273" i="3"/>
  <c r="X273" i="3"/>
  <c r="W273" i="3"/>
  <c r="U273" i="3"/>
  <c r="T273" i="3"/>
  <c r="S273" i="3"/>
  <c r="Q273" i="3"/>
  <c r="P273" i="3"/>
  <c r="O273" i="3"/>
  <c r="M273" i="3"/>
  <c r="L273" i="3"/>
  <c r="K273" i="3"/>
  <c r="Y272" i="3"/>
  <c r="X272" i="3"/>
  <c r="W272" i="3"/>
  <c r="U272" i="3"/>
  <c r="T272" i="3"/>
  <c r="S272" i="3"/>
  <c r="Q272" i="3"/>
  <c r="P272" i="3"/>
  <c r="O272" i="3"/>
  <c r="M272" i="3"/>
  <c r="L272" i="3"/>
  <c r="K272" i="3"/>
  <c r="Y271" i="3"/>
  <c r="X271" i="3"/>
  <c r="W271" i="3"/>
  <c r="U271" i="3"/>
  <c r="T271" i="3"/>
  <c r="S271" i="3"/>
  <c r="Q271" i="3"/>
  <c r="P271" i="3"/>
  <c r="O271" i="3"/>
  <c r="M271" i="3"/>
  <c r="L271" i="3"/>
  <c r="K271" i="3"/>
  <c r="Y270" i="3"/>
  <c r="X270" i="3"/>
  <c r="W270" i="3"/>
  <c r="U270" i="3"/>
  <c r="T270" i="3"/>
  <c r="S270" i="3"/>
  <c r="Q270" i="3"/>
  <c r="P270" i="3"/>
  <c r="O270" i="3"/>
  <c r="M270" i="3"/>
  <c r="L270" i="3"/>
  <c r="K270" i="3"/>
  <c r="Y269" i="3"/>
  <c r="X269" i="3"/>
  <c r="X291" i="3" s="1"/>
  <c r="N16" i="4" s="1"/>
  <c r="W269" i="3"/>
  <c r="W291" i="3" s="1"/>
  <c r="M16" i="4" s="1"/>
  <c r="U269" i="3"/>
  <c r="U291" i="3" s="1"/>
  <c r="L16" i="4" s="1"/>
  <c r="T269" i="3"/>
  <c r="T291" i="3" s="1"/>
  <c r="K16" i="4" s="1"/>
  <c r="S269" i="3"/>
  <c r="S291" i="3" s="1"/>
  <c r="J16" i="4" s="1"/>
  <c r="Q269" i="3"/>
  <c r="Q291" i="3" s="1"/>
  <c r="I16" i="4" s="1"/>
  <c r="P269" i="3"/>
  <c r="P291" i="3" s="1"/>
  <c r="H16" i="4" s="1"/>
  <c r="O269" i="3"/>
  <c r="O291" i="3" s="1"/>
  <c r="G16" i="4" s="1"/>
  <c r="M269" i="3"/>
  <c r="M291" i="3" s="1"/>
  <c r="F16" i="4" s="1"/>
  <c r="L269" i="3"/>
  <c r="L291" i="3" s="1"/>
  <c r="E16" i="4" s="1"/>
  <c r="K269" i="3"/>
  <c r="K291" i="3" s="1"/>
  <c r="D16" i="4" s="1"/>
  <c r="P262" i="1"/>
  <c r="S262" i="1" s="1"/>
  <c r="V262" i="1" s="1"/>
  <c r="O262" i="1"/>
  <c r="R262" i="1" s="1"/>
  <c r="U262" i="1" s="1"/>
  <c r="N262" i="1"/>
  <c r="Q262" i="1" s="1"/>
  <c r="T262" i="1" s="1"/>
  <c r="P292" i="1"/>
  <c r="S292" i="1" s="1"/>
  <c r="V292" i="1" s="1"/>
  <c r="O292" i="1"/>
  <c r="R292" i="1" s="1"/>
  <c r="N292" i="1"/>
  <c r="Q292" i="1" s="1"/>
  <c r="T292" i="1" s="1"/>
  <c r="P261" i="1"/>
  <c r="S261" i="1" s="1"/>
  <c r="V261" i="1" s="1"/>
  <c r="O261" i="1"/>
  <c r="R261" i="1" s="1"/>
  <c r="U261" i="1" s="1"/>
  <c r="N261" i="1"/>
  <c r="Q261" i="1" s="1"/>
  <c r="T261" i="1" s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Y117" i="3"/>
  <c r="Y265" i="3"/>
  <c r="X265" i="3"/>
  <c r="W265" i="3"/>
  <c r="U265" i="3"/>
  <c r="T265" i="3"/>
  <c r="S265" i="3"/>
  <c r="Q265" i="3"/>
  <c r="P265" i="3"/>
  <c r="O265" i="3"/>
  <c r="M265" i="3"/>
  <c r="L265" i="3"/>
  <c r="K265" i="3"/>
  <c r="Y264" i="3"/>
  <c r="X264" i="3"/>
  <c r="W264" i="3"/>
  <c r="U264" i="3"/>
  <c r="T264" i="3"/>
  <c r="S264" i="3"/>
  <c r="Q264" i="3"/>
  <c r="P264" i="3"/>
  <c r="O264" i="3"/>
  <c r="M264" i="3"/>
  <c r="L264" i="3"/>
  <c r="K264" i="3"/>
  <c r="Y263" i="3"/>
  <c r="X263" i="3"/>
  <c r="W263" i="3"/>
  <c r="U263" i="3"/>
  <c r="T263" i="3"/>
  <c r="S263" i="3"/>
  <c r="Q263" i="3"/>
  <c r="P263" i="3"/>
  <c r="O263" i="3"/>
  <c r="M263" i="3"/>
  <c r="L263" i="3"/>
  <c r="K263" i="3"/>
  <c r="Y262" i="3"/>
  <c r="X262" i="3"/>
  <c r="W262" i="3"/>
  <c r="U262" i="3"/>
  <c r="T262" i="3"/>
  <c r="S262" i="3"/>
  <c r="Q262" i="3"/>
  <c r="P262" i="3"/>
  <c r="O262" i="3"/>
  <c r="M262" i="3"/>
  <c r="L262" i="3"/>
  <c r="K262" i="3"/>
  <c r="Y261" i="3"/>
  <c r="X261" i="3"/>
  <c r="W261" i="3"/>
  <c r="U261" i="3"/>
  <c r="T261" i="3"/>
  <c r="S261" i="3"/>
  <c r="Q261" i="3"/>
  <c r="P261" i="3"/>
  <c r="O261" i="3"/>
  <c r="M261" i="3"/>
  <c r="L261" i="3"/>
  <c r="K261" i="3"/>
  <c r="Y260" i="3"/>
  <c r="X260" i="3"/>
  <c r="W260" i="3"/>
  <c r="U260" i="3"/>
  <c r="T260" i="3"/>
  <c r="S260" i="3"/>
  <c r="Q260" i="3"/>
  <c r="P260" i="3"/>
  <c r="O260" i="3"/>
  <c r="M260" i="3"/>
  <c r="L260" i="3"/>
  <c r="K260" i="3"/>
  <c r="Y259" i="3"/>
  <c r="X259" i="3"/>
  <c r="W259" i="3"/>
  <c r="U259" i="3"/>
  <c r="T259" i="3"/>
  <c r="S259" i="3"/>
  <c r="Q259" i="3"/>
  <c r="P259" i="3"/>
  <c r="O259" i="3"/>
  <c r="M259" i="3"/>
  <c r="L259" i="3"/>
  <c r="K259" i="3"/>
  <c r="Y258" i="3"/>
  <c r="X258" i="3"/>
  <c r="W258" i="3"/>
  <c r="U258" i="3"/>
  <c r="T258" i="3"/>
  <c r="S258" i="3"/>
  <c r="Q258" i="3"/>
  <c r="P258" i="3"/>
  <c r="O258" i="3"/>
  <c r="M258" i="3"/>
  <c r="L258" i="3"/>
  <c r="K258" i="3"/>
  <c r="Y257" i="3"/>
  <c r="X257" i="3"/>
  <c r="W257" i="3"/>
  <c r="U257" i="3"/>
  <c r="T257" i="3"/>
  <c r="S257" i="3"/>
  <c r="Q257" i="3"/>
  <c r="P257" i="3"/>
  <c r="O257" i="3"/>
  <c r="M257" i="3"/>
  <c r="L257" i="3"/>
  <c r="K257" i="3"/>
  <c r="Y256" i="3"/>
  <c r="X256" i="3"/>
  <c r="W256" i="3"/>
  <c r="U256" i="3"/>
  <c r="T256" i="3"/>
  <c r="S256" i="3"/>
  <c r="Q256" i="3"/>
  <c r="P256" i="3"/>
  <c r="O256" i="3"/>
  <c r="M256" i="3"/>
  <c r="L256" i="3"/>
  <c r="K256" i="3"/>
  <c r="Y255" i="3"/>
  <c r="X255" i="3"/>
  <c r="W255" i="3"/>
  <c r="U255" i="3"/>
  <c r="T255" i="3"/>
  <c r="S255" i="3"/>
  <c r="Q255" i="3"/>
  <c r="P255" i="3"/>
  <c r="O255" i="3"/>
  <c r="M255" i="3"/>
  <c r="L255" i="3"/>
  <c r="K255" i="3"/>
  <c r="Y254" i="3"/>
  <c r="X254" i="3"/>
  <c r="W254" i="3"/>
  <c r="U254" i="3"/>
  <c r="T254" i="3"/>
  <c r="S254" i="3"/>
  <c r="Q254" i="3"/>
  <c r="P254" i="3"/>
  <c r="O254" i="3"/>
  <c r="M254" i="3"/>
  <c r="L254" i="3"/>
  <c r="K254" i="3"/>
  <c r="Y253" i="3"/>
  <c r="X253" i="3"/>
  <c r="W253" i="3"/>
  <c r="U253" i="3"/>
  <c r="T253" i="3"/>
  <c r="S253" i="3"/>
  <c r="Q253" i="3"/>
  <c r="P253" i="3"/>
  <c r="O253" i="3"/>
  <c r="M253" i="3"/>
  <c r="L253" i="3"/>
  <c r="K253" i="3"/>
  <c r="Y266" i="3"/>
  <c r="X266" i="3"/>
  <c r="W266" i="3"/>
  <c r="U266" i="3"/>
  <c r="T266" i="3"/>
  <c r="S266" i="3"/>
  <c r="Q266" i="3"/>
  <c r="P266" i="3"/>
  <c r="O266" i="3"/>
  <c r="M266" i="3"/>
  <c r="L266" i="3"/>
  <c r="K266" i="3"/>
  <c r="Y252" i="3"/>
  <c r="X252" i="3"/>
  <c r="W252" i="3"/>
  <c r="U252" i="3"/>
  <c r="T252" i="3"/>
  <c r="S252" i="3"/>
  <c r="Q252" i="3"/>
  <c r="P252" i="3"/>
  <c r="O252" i="3"/>
  <c r="M252" i="3"/>
  <c r="L252" i="3"/>
  <c r="K252" i="3"/>
  <c r="Y251" i="3"/>
  <c r="X251" i="3"/>
  <c r="W251" i="3"/>
  <c r="U251" i="3"/>
  <c r="T251" i="3"/>
  <c r="S251" i="3"/>
  <c r="Q251" i="3"/>
  <c r="P251" i="3"/>
  <c r="O251" i="3"/>
  <c r="M251" i="3"/>
  <c r="L251" i="3"/>
  <c r="K251" i="3"/>
  <c r="Y250" i="3"/>
  <c r="X250" i="3"/>
  <c r="W250" i="3"/>
  <c r="U250" i="3"/>
  <c r="T250" i="3"/>
  <c r="S250" i="3"/>
  <c r="Q250" i="3"/>
  <c r="P250" i="3"/>
  <c r="O250" i="3"/>
  <c r="M250" i="3"/>
  <c r="L250" i="3"/>
  <c r="K250" i="3"/>
  <c r="Y249" i="3"/>
  <c r="X249" i="3"/>
  <c r="W249" i="3"/>
  <c r="U249" i="3"/>
  <c r="T249" i="3"/>
  <c r="S249" i="3"/>
  <c r="Q249" i="3"/>
  <c r="P249" i="3"/>
  <c r="O249" i="3"/>
  <c r="M249" i="3"/>
  <c r="L249" i="3"/>
  <c r="K249" i="3"/>
  <c r="Y248" i="3"/>
  <c r="X248" i="3"/>
  <c r="W248" i="3"/>
  <c r="U248" i="3"/>
  <c r="T248" i="3"/>
  <c r="S248" i="3"/>
  <c r="Q248" i="3"/>
  <c r="P248" i="3"/>
  <c r="O248" i="3"/>
  <c r="M248" i="3"/>
  <c r="L248" i="3"/>
  <c r="K248" i="3"/>
  <c r="Y247" i="3"/>
  <c r="X247" i="3"/>
  <c r="W247" i="3"/>
  <c r="U247" i="3"/>
  <c r="T247" i="3"/>
  <c r="S247" i="3"/>
  <c r="Q247" i="3"/>
  <c r="P247" i="3"/>
  <c r="O247" i="3"/>
  <c r="M247" i="3"/>
  <c r="L247" i="3"/>
  <c r="K247" i="3"/>
  <c r="Y246" i="3"/>
  <c r="X246" i="3"/>
  <c r="W246" i="3"/>
  <c r="U246" i="3"/>
  <c r="T246" i="3"/>
  <c r="S246" i="3"/>
  <c r="Q246" i="3"/>
  <c r="P246" i="3"/>
  <c r="O246" i="3"/>
  <c r="M246" i="3"/>
  <c r="L246" i="3"/>
  <c r="K246" i="3"/>
  <c r="Y245" i="3"/>
  <c r="X245" i="3"/>
  <c r="W245" i="3"/>
  <c r="U245" i="3"/>
  <c r="T245" i="3"/>
  <c r="S245" i="3"/>
  <c r="Q245" i="3"/>
  <c r="P245" i="3"/>
  <c r="O245" i="3"/>
  <c r="M245" i="3"/>
  <c r="L245" i="3"/>
  <c r="K245" i="3"/>
  <c r="Y244" i="3"/>
  <c r="X244" i="3"/>
  <c r="W244" i="3"/>
  <c r="U244" i="3"/>
  <c r="T244" i="3"/>
  <c r="S244" i="3"/>
  <c r="Q244" i="3"/>
  <c r="P244" i="3"/>
  <c r="O244" i="3"/>
  <c r="M244" i="3"/>
  <c r="L244" i="3"/>
  <c r="K244" i="3"/>
  <c r="Y243" i="3"/>
  <c r="X243" i="3"/>
  <c r="W243" i="3"/>
  <c r="U243" i="3"/>
  <c r="T243" i="3"/>
  <c r="S243" i="3"/>
  <c r="Q243" i="3"/>
  <c r="P243" i="3"/>
  <c r="O243" i="3"/>
  <c r="M243" i="3"/>
  <c r="L243" i="3"/>
  <c r="K243" i="3"/>
  <c r="Y242" i="3"/>
  <c r="Y267" i="3" s="1"/>
  <c r="O15" i="4" s="1"/>
  <c r="X242" i="3"/>
  <c r="X267" i="3" s="1"/>
  <c r="N15" i="4" s="1"/>
  <c r="W242" i="3"/>
  <c r="W267" i="3" s="1"/>
  <c r="M15" i="4" s="1"/>
  <c r="U242" i="3"/>
  <c r="T242" i="3"/>
  <c r="T267" i="3" s="1"/>
  <c r="K15" i="4" s="1"/>
  <c r="S242" i="3"/>
  <c r="Q242" i="3"/>
  <c r="Q267" i="3" s="1"/>
  <c r="I15" i="4" s="1"/>
  <c r="P242" i="3"/>
  <c r="P267" i="3" s="1"/>
  <c r="H15" i="4" s="1"/>
  <c r="O242" i="3"/>
  <c r="O267" i="3" s="1"/>
  <c r="G15" i="4" s="1"/>
  <c r="M242" i="3"/>
  <c r="M267" i="3" s="1"/>
  <c r="F15" i="4" s="1"/>
  <c r="L242" i="3"/>
  <c r="L267" i="3" s="1"/>
  <c r="E15" i="4" s="1"/>
  <c r="K242" i="3"/>
  <c r="K267" i="3" s="1"/>
  <c r="D15" i="4" s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45" i="1"/>
  <c r="S245" i="1" s="1"/>
  <c r="V245" i="1" s="1"/>
  <c r="O245" i="1"/>
  <c r="R245" i="1" s="1"/>
  <c r="U245" i="1" s="1"/>
  <c r="N245" i="1"/>
  <c r="Q245" i="1" s="1"/>
  <c r="T245" i="1" s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Y239" i="3"/>
  <c r="X239" i="3"/>
  <c r="W239" i="3"/>
  <c r="U239" i="3"/>
  <c r="T239" i="3"/>
  <c r="S239" i="3"/>
  <c r="Q239" i="3"/>
  <c r="P239" i="3"/>
  <c r="O239" i="3"/>
  <c r="M239" i="3"/>
  <c r="L239" i="3"/>
  <c r="K239" i="3"/>
  <c r="Y237" i="3"/>
  <c r="X237" i="3"/>
  <c r="W237" i="3"/>
  <c r="U237" i="3"/>
  <c r="T237" i="3"/>
  <c r="S237" i="3"/>
  <c r="Q237" i="3"/>
  <c r="P237" i="3"/>
  <c r="O237" i="3"/>
  <c r="M237" i="3"/>
  <c r="L237" i="3"/>
  <c r="K237" i="3"/>
  <c r="Y236" i="3"/>
  <c r="X236" i="3"/>
  <c r="W236" i="3"/>
  <c r="U236" i="3"/>
  <c r="T236" i="3"/>
  <c r="S236" i="3"/>
  <c r="Q236" i="3"/>
  <c r="P236" i="3"/>
  <c r="O236" i="3"/>
  <c r="M236" i="3"/>
  <c r="L236" i="3"/>
  <c r="K236" i="3"/>
  <c r="Y235" i="3"/>
  <c r="X235" i="3"/>
  <c r="W235" i="3"/>
  <c r="U235" i="3"/>
  <c r="T235" i="3"/>
  <c r="S235" i="3"/>
  <c r="Q235" i="3"/>
  <c r="P235" i="3"/>
  <c r="O235" i="3"/>
  <c r="M235" i="3"/>
  <c r="L235" i="3"/>
  <c r="K235" i="3"/>
  <c r="Y234" i="3"/>
  <c r="X234" i="3"/>
  <c r="W234" i="3"/>
  <c r="U234" i="3"/>
  <c r="T234" i="3"/>
  <c r="S234" i="3"/>
  <c r="Q234" i="3"/>
  <c r="P234" i="3"/>
  <c r="O234" i="3"/>
  <c r="M234" i="3"/>
  <c r="L234" i="3"/>
  <c r="K234" i="3"/>
  <c r="Y233" i="3"/>
  <c r="X233" i="3"/>
  <c r="W233" i="3"/>
  <c r="U233" i="3"/>
  <c r="T233" i="3"/>
  <c r="S233" i="3"/>
  <c r="Q233" i="3"/>
  <c r="P233" i="3"/>
  <c r="O233" i="3"/>
  <c r="M233" i="3"/>
  <c r="L233" i="3"/>
  <c r="K233" i="3"/>
  <c r="Y232" i="3"/>
  <c r="X232" i="3"/>
  <c r="W232" i="3"/>
  <c r="U232" i="3"/>
  <c r="T232" i="3"/>
  <c r="S232" i="3"/>
  <c r="Q232" i="3"/>
  <c r="P232" i="3"/>
  <c r="O232" i="3"/>
  <c r="M232" i="3"/>
  <c r="L232" i="3"/>
  <c r="K232" i="3"/>
  <c r="Y231" i="3"/>
  <c r="X231" i="3"/>
  <c r="W231" i="3"/>
  <c r="U231" i="3"/>
  <c r="T231" i="3"/>
  <c r="S231" i="3"/>
  <c r="Q231" i="3"/>
  <c r="P231" i="3"/>
  <c r="O231" i="3"/>
  <c r="M231" i="3"/>
  <c r="L231" i="3"/>
  <c r="K231" i="3"/>
  <c r="Y230" i="3"/>
  <c r="X230" i="3"/>
  <c r="W230" i="3"/>
  <c r="U230" i="3"/>
  <c r="T230" i="3"/>
  <c r="S230" i="3"/>
  <c r="Q230" i="3"/>
  <c r="P230" i="3"/>
  <c r="O230" i="3"/>
  <c r="M230" i="3"/>
  <c r="L230" i="3"/>
  <c r="K230" i="3"/>
  <c r="Y229" i="3"/>
  <c r="X229" i="3"/>
  <c r="W229" i="3"/>
  <c r="U229" i="3"/>
  <c r="T229" i="3"/>
  <c r="S229" i="3"/>
  <c r="Q229" i="3"/>
  <c r="P229" i="3"/>
  <c r="O229" i="3"/>
  <c r="M229" i="3"/>
  <c r="L229" i="3"/>
  <c r="K229" i="3"/>
  <c r="Y228" i="3"/>
  <c r="X228" i="3"/>
  <c r="W228" i="3"/>
  <c r="U228" i="3"/>
  <c r="T228" i="3"/>
  <c r="S228" i="3"/>
  <c r="Q228" i="3"/>
  <c r="P228" i="3"/>
  <c r="O228" i="3"/>
  <c r="M228" i="3"/>
  <c r="L228" i="3"/>
  <c r="K228" i="3"/>
  <c r="Y227" i="3"/>
  <c r="X227" i="3"/>
  <c r="W227" i="3"/>
  <c r="U227" i="3"/>
  <c r="T227" i="3"/>
  <c r="S227" i="3"/>
  <c r="Q227" i="3"/>
  <c r="P227" i="3"/>
  <c r="O227" i="3"/>
  <c r="M227" i="3"/>
  <c r="L227" i="3"/>
  <c r="K227" i="3"/>
  <c r="Y226" i="3"/>
  <c r="X226" i="3"/>
  <c r="W226" i="3"/>
  <c r="U226" i="3"/>
  <c r="T226" i="3"/>
  <c r="S226" i="3"/>
  <c r="Q226" i="3"/>
  <c r="P226" i="3"/>
  <c r="O226" i="3"/>
  <c r="M226" i="3"/>
  <c r="L226" i="3"/>
  <c r="K226" i="3"/>
  <c r="Y225" i="3"/>
  <c r="X225" i="3"/>
  <c r="W225" i="3"/>
  <c r="W240" i="3" s="1"/>
  <c r="M14" i="4" s="1"/>
  <c r="U225" i="3"/>
  <c r="U240" i="3" s="1"/>
  <c r="L14" i="4" s="1"/>
  <c r="T225" i="3"/>
  <c r="T240" i="3" s="1"/>
  <c r="K14" i="4" s="1"/>
  <c r="S225" i="3"/>
  <c r="S240" i="3" s="1"/>
  <c r="J14" i="4" s="1"/>
  <c r="Q225" i="3"/>
  <c r="Q240" i="3" s="1"/>
  <c r="I14" i="4" s="1"/>
  <c r="P225" i="3"/>
  <c r="P240" i="3" s="1"/>
  <c r="H14" i="4" s="1"/>
  <c r="O225" i="3"/>
  <c r="O240" i="3" s="1"/>
  <c r="G14" i="4" s="1"/>
  <c r="M225" i="3"/>
  <c r="M240" i="3" s="1"/>
  <c r="F14" i="4" s="1"/>
  <c r="L225" i="3"/>
  <c r="L240" i="3" s="1"/>
  <c r="E14" i="4" s="1"/>
  <c r="K225" i="3"/>
  <c r="K240" i="3" s="1"/>
  <c r="D14" i="4" s="1"/>
  <c r="P218" i="1"/>
  <c r="S218" i="1" s="1"/>
  <c r="V218" i="1" s="1"/>
  <c r="O218" i="1"/>
  <c r="R218" i="1" s="1"/>
  <c r="U218" i="1" s="1"/>
  <c r="N218" i="1"/>
  <c r="Q218" i="1" s="1"/>
  <c r="T218" i="1" s="1"/>
  <c r="P217" i="1"/>
  <c r="S217" i="1" s="1"/>
  <c r="O217" i="1"/>
  <c r="R217" i="1" s="1"/>
  <c r="N217" i="1"/>
  <c r="Q217" i="1" s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Y206" i="3"/>
  <c r="X206" i="3"/>
  <c r="W206" i="3"/>
  <c r="U206" i="3"/>
  <c r="T206" i="3"/>
  <c r="S206" i="3"/>
  <c r="Q206" i="3"/>
  <c r="P206" i="3"/>
  <c r="O206" i="3"/>
  <c r="M206" i="3"/>
  <c r="L206" i="3"/>
  <c r="K206" i="3"/>
  <c r="Y219" i="3"/>
  <c r="X219" i="3"/>
  <c r="W219" i="3"/>
  <c r="U219" i="3"/>
  <c r="T219" i="3"/>
  <c r="S219" i="3"/>
  <c r="Q219" i="3"/>
  <c r="P219" i="3"/>
  <c r="O219" i="3"/>
  <c r="M219" i="3"/>
  <c r="L219" i="3"/>
  <c r="K219" i="3"/>
  <c r="Y221" i="3"/>
  <c r="X221" i="3"/>
  <c r="W221" i="3"/>
  <c r="U221" i="3"/>
  <c r="T221" i="3"/>
  <c r="S221" i="3"/>
  <c r="Q221" i="3"/>
  <c r="P221" i="3"/>
  <c r="O221" i="3"/>
  <c r="M221" i="3"/>
  <c r="L221" i="3"/>
  <c r="K221" i="3"/>
  <c r="Y220" i="3"/>
  <c r="X220" i="3"/>
  <c r="W220" i="3"/>
  <c r="U220" i="3"/>
  <c r="T220" i="3"/>
  <c r="S220" i="3"/>
  <c r="Q220" i="3"/>
  <c r="P220" i="3"/>
  <c r="O220" i="3"/>
  <c r="M220" i="3"/>
  <c r="L220" i="3"/>
  <c r="K220" i="3"/>
  <c r="Y218" i="3"/>
  <c r="X218" i="3"/>
  <c r="W218" i="3"/>
  <c r="U218" i="3"/>
  <c r="T218" i="3"/>
  <c r="S218" i="3"/>
  <c r="Q218" i="3"/>
  <c r="P218" i="3"/>
  <c r="O218" i="3"/>
  <c r="M218" i="3"/>
  <c r="L218" i="3"/>
  <c r="K218" i="3"/>
  <c r="Y217" i="3"/>
  <c r="X217" i="3"/>
  <c r="W217" i="3"/>
  <c r="U217" i="3"/>
  <c r="T217" i="3"/>
  <c r="S217" i="3"/>
  <c r="Q217" i="3"/>
  <c r="P217" i="3"/>
  <c r="O217" i="3"/>
  <c r="M217" i="3"/>
  <c r="L217" i="3"/>
  <c r="K217" i="3"/>
  <c r="Y216" i="3"/>
  <c r="X216" i="3"/>
  <c r="W216" i="3"/>
  <c r="U216" i="3"/>
  <c r="T216" i="3"/>
  <c r="S216" i="3"/>
  <c r="Q216" i="3"/>
  <c r="P216" i="3"/>
  <c r="O216" i="3"/>
  <c r="M216" i="3"/>
  <c r="L216" i="3"/>
  <c r="K216" i="3"/>
  <c r="Y215" i="3"/>
  <c r="X215" i="3"/>
  <c r="W215" i="3"/>
  <c r="U215" i="3"/>
  <c r="T215" i="3"/>
  <c r="S215" i="3"/>
  <c r="Q215" i="3"/>
  <c r="P215" i="3"/>
  <c r="O215" i="3"/>
  <c r="M215" i="3"/>
  <c r="L215" i="3"/>
  <c r="K215" i="3"/>
  <c r="Y214" i="3"/>
  <c r="X214" i="3"/>
  <c r="W214" i="3"/>
  <c r="U214" i="3"/>
  <c r="T214" i="3"/>
  <c r="S214" i="3"/>
  <c r="Q214" i="3"/>
  <c r="P214" i="3"/>
  <c r="O214" i="3"/>
  <c r="M214" i="3"/>
  <c r="L214" i="3"/>
  <c r="K214" i="3"/>
  <c r="Y213" i="3"/>
  <c r="X213" i="3"/>
  <c r="W213" i="3"/>
  <c r="U213" i="3"/>
  <c r="T213" i="3"/>
  <c r="S213" i="3"/>
  <c r="Q213" i="3"/>
  <c r="P213" i="3"/>
  <c r="O213" i="3"/>
  <c r="M213" i="3"/>
  <c r="L213" i="3"/>
  <c r="K213" i="3"/>
  <c r="Y212" i="3"/>
  <c r="X212" i="3"/>
  <c r="W212" i="3"/>
  <c r="U212" i="3"/>
  <c r="T212" i="3"/>
  <c r="S212" i="3"/>
  <c r="Q212" i="3"/>
  <c r="P212" i="3"/>
  <c r="O212" i="3"/>
  <c r="M212" i="3"/>
  <c r="L212" i="3"/>
  <c r="K212" i="3"/>
  <c r="Y211" i="3"/>
  <c r="X211" i="3"/>
  <c r="W211" i="3"/>
  <c r="U211" i="3"/>
  <c r="T211" i="3"/>
  <c r="S211" i="3"/>
  <c r="Q211" i="3"/>
  <c r="P211" i="3"/>
  <c r="O211" i="3"/>
  <c r="M211" i="3"/>
  <c r="L211" i="3"/>
  <c r="K211" i="3"/>
  <c r="Y210" i="3"/>
  <c r="X210" i="3"/>
  <c r="W210" i="3"/>
  <c r="U210" i="3"/>
  <c r="T210" i="3"/>
  <c r="S210" i="3"/>
  <c r="Q210" i="3"/>
  <c r="P210" i="3"/>
  <c r="O210" i="3"/>
  <c r="M210" i="3"/>
  <c r="L210" i="3"/>
  <c r="K210" i="3"/>
  <c r="Y209" i="3"/>
  <c r="X209" i="3"/>
  <c r="W209" i="3"/>
  <c r="U209" i="3"/>
  <c r="T209" i="3"/>
  <c r="S209" i="3"/>
  <c r="Q209" i="3"/>
  <c r="P209" i="3"/>
  <c r="O209" i="3"/>
  <c r="M209" i="3"/>
  <c r="L209" i="3"/>
  <c r="K209" i="3"/>
  <c r="Y208" i="3"/>
  <c r="X208" i="3"/>
  <c r="W208" i="3"/>
  <c r="U208" i="3"/>
  <c r="T208" i="3"/>
  <c r="S208" i="3"/>
  <c r="Q208" i="3"/>
  <c r="P208" i="3"/>
  <c r="O208" i="3"/>
  <c r="M208" i="3"/>
  <c r="L208" i="3"/>
  <c r="K208" i="3"/>
  <c r="Y207" i="3"/>
  <c r="X207" i="3"/>
  <c r="W207" i="3"/>
  <c r="U207" i="3"/>
  <c r="T207" i="3"/>
  <c r="S207" i="3"/>
  <c r="Q207" i="3"/>
  <c r="P207" i="3"/>
  <c r="O207" i="3"/>
  <c r="M207" i="3"/>
  <c r="L207" i="3"/>
  <c r="K207" i="3"/>
  <c r="Y205" i="3"/>
  <c r="X205" i="3"/>
  <c r="W205" i="3"/>
  <c r="U205" i="3"/>
  <c r="T205" i="3"/>
  <c r="S205" i="3"/>
  <c r="Q205" i="3"/>
  <c r="P205" i="3"/>
  <c r="O205" i="3"/>
  <c r="M205" i="3"/>
  <c r="L205" i="3"/>
  <c r="K205" i="3"/>
  <c r="Y204" i="3"/>
  <c r="X204" i="3"/>
  <c r="W204" i="3"/>
  <c r="U204" i="3"/>
  <c r="T204" i="3"/>
  <c r="S204" i="3"/>
  <c r="Q204" i="3"/>
  <c r="P204" i="3"/>
  <c r="O204" i="3"/>
  <c r="M204" i="3"/>
  <c r="L204" i="3"/>
  <c r="K204" i="3"/>
  <c r="Y203" i="3"/>
  <c r="X203" i="3"/>
  <c r="W203" i="3"/>
  <c r="U203" i="3"/>
  <c r="T203" i="3"/>
  <c r="S203" i="3"/>
  <c r="Q203" i="3"/>
  <c r="P203" i="3"/>
  <c r="O203" i="3"/>
  <c r="M203" i="3"/>
  <c r="L203" i="3"/>
  <c r="K203" i="3"/>
  <c r="Y202" i="3"/>
  <c r="X202" i="3"/>
  <c r="W202" i="3"/>
  <c r="U202" i="3"/>
  <c r="T202" i="3"/>
  <c r="S202" i="3"/>
  <c r="Q202" i="3"/>
  <c r="P202" i="3"/>
  <c r="O202" i="3"/>
  <c r="M202" i="3"/>
  <c r="L202" i="3"/>
  <c r="K202" i="3"/>
  <c r="Y201" i="3"/>
  <c r="Y222" i="3" s="1"/>
  <c r="O13" i="4" s="1"/>
  <c r="X201" i="3"/>
  <c r="X222" i="3" s="1"/>
  <c r="N13" i="4" s="1"/>
  <c r="W201" i="3"/>
  <c r="W222" i="3" s="1"/>
  <c r="M13" i="4" s="1"/>
  <c r="U201" i="3"/>
  <c r="U222" i="3" s="1"/>
  <c r="L13" i="4" s="1"/>
  <c r="T201" i="3"/>
  <c r="T222" i="3" s="1"/>
  <c r="K13" i="4" s="1"/>
  <c r="S201" i="3"/>
  <c r="S222" i="3" s="1"/>
  <c r="J13" i="4" s="1"/>
  <c r="Q201" i="3"/>
  <c r="Q222" i="3" s="1"/>
  <c r="I13" i="4" s="1"/>
  <c r="P201" i="3"/>
  <c r="P222" i="3" s="1"/>
  <c r="H13" i="4" s="1"/>
  <c r="O201" i="3"/>
  <c r="O222" i="3" s="1"/>
  <c r="G13" i="4" s="1"/>
  <c r="M201" i="3"/>
  <c r="L201" i="3"/>
  <c r="L222" i="3" s="1"/>
  <c r="E13" i="4" s="1"/>
  <c r="K201" i="3"/>
  <c r="K222" i="3" s="1"/>
  <c r="D13" i="4" s="1"/>
  <c r="P198" i="1"/>
  <c r="S198" i="1" s="1"/>
  <c r="V198" i="1" s="1"/>
  <c r="O198" i="1"/>
  <c r="R198" i="1" s="1"/>
  <c r="U198" i="1" s="1"/>
  <c r="N198" i="1"/>
  <c r="Q198" i="1" s="1"/>
  <c r="T198" i="1" s="1"/>
  <c r="P200" i="1"/>
  <c r="S200" i="1" s="1"/>
  <c r="V200" i="1" s="1"/>
  <c r="O200" i="1"/>
  <c r="R200" i="1" s="1"/>
  <c r="U200" i="1" s="1"/>
  <c r="N200" i="1"/>
  <c r="Q200" i="1" s="1"/>
  <c r="T200" i="1" s="1"/>
  <c r="P199" i="1"/>
  <c r="S199" i="1" s="1"/>
  <c r="V199" i="1" s="1"/>
  <c r="O199" i="1"/>
  <c r="R199" i="1" s="1"/>
  <c r="U199" i="1" s="1"/>
  <c r="N199" i="1"/>
  <c r="Q199" i="1" s="1"/>
  <c r="T199" i="1" s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Y197" i="3"/>
  <c r="X197" i="3"/>
  <c r="W197" i="3"/>
  <c r="U197" i="3"/>
  <c r="T197" i="3"/>
  <c r="S197" i="3"/>
  <c r="Q197" i="3"/>
  <c r="P197" i="3"/>
  <c r="O197" i="3"/>
  <c r="M197" i="3"/>
  <c r="L197" i="3"/>
  <c r="K197" i="3"/>
  <c r="Y196" i="3"/>
  <c r="X196" i="3"/>
  <c r="W196" i="3"/>
  <c r="U196" i="3"/>
  <c r="T196" i="3"/>
  <c r="S196" i="3"/>
  <c r="Q196" i="3"/>
  <c r="P196" i="3"/>
  <c r="O196" i="3"/>
  <c r="M196" i="3"/>
  <c r="L196" i="3"/>
  <c r="K196" i="3"/>
  <c r="Y195" i="3"/>
  <c r="X195" i="3"/>
  <c r="W195" i="3"/>
  <c r="U195" i="3"/>
  <c r="T195" i="3"/>
  <c r="S195" i="3"/>
  <c r="Q195" i="3"/>
  <c r="P195" i="3"/>
  <c r="O195" i="3"/>
  <c r="M195" i="3"/>
  <c r="L195" i="3"/>
  <c r="K195" i="3"/>
  <c r="Y194" i="3"/>
  <c r="X194" i="3"/>
  <c r="W194" i="3"/>
  <c r="U194" i="3"/>
  <c r="T194" i="3"/>
  <c r="S194" i="3"/>
  <c r="Q194" i="3"/>
  <c r="P194" i="3"/>
  <c r="O194" i="3"/>
  <c r="M194" i="3"/>
  <c r="L194" i="3"/>
  <c r="K194" i="3"/>
  <c r="Y198" i="3"/>
  <c r="X198" i="3"/>
  <c r="W198" i="3"/>
  <c r="U198" i="3"/>
  <c r="T198" i="3"/>
  <c r="S198" i="3"/>
  <c r="Q198" i="3"/>
  <c r="P198" i="3"/>
  <c r="O198" i="3"/>
  <c r="M198" i="3"/>
  <c r="L198" i="3"/>
  <c r="K198" i="3"/>
  <c r="Y193" i="3"/>
  <c r="X193" i="3"/>
  <c r="W193" i="3"/>
  <c r="U193" i="3"/>
  <c r="T193" i="3"/>
  <c r="S193" i="3"/>
  <c r="Q193" i="3"/>
  <c r="P193" i="3"/>
  <c r="O193" i="3"/>
  <c r="M193" i="3"/>
  <c r="L193" i="3"/>
  <c r="K193" i="3"/>
  <c r="Y192" i="3"/>
  <c r="X192" i="3"/>
  <c r="W192" i="3"/>
  <c r="U192" i="3"/>
  <c r="T192" i="3"/>
  <c r="S192" i="3"/>
  <c r="Q192" i="3"/>
  <c r="P192" i="3"/>
  <c r="O192" i="3"/>
  <c r="M192" i="3"/>
  <c r="L192" i="3"/>
  <c r="K192" i="3"/>
  <c r="Y191" i="3"/>
  <c r="X191" i="3"/>
  <c r="W191" i="3"/>
  <c r="U191" i="3"/>
  <c r="T191" i="3"/>
  <c r="S191" i="3"/>
  <c r="Q191" i="3"/>
  <c r="P191" i="3"/>
  <c r="O191" i="3"/>
  <c r="M191" i="3"/>
  <c r="L191" i="3"/>
  <c r="K191" i="3"/>
  <c r="Y190" i="3"/>
  <c r="X190" i="3"/>
  <c r="W190" i="3"/>
  <c r="U190" i="3"/>
  <c r="T190" i="3"/>
  <c r="S190" i="3"/>
  <c r="Q190" i="3"/>
  <c r="P190" i="3"/>
  <c r="O190" i="3"/>
  <c r="M190" i="3"/>
  <c r="L190" i="3"/>
  <c r="K190" i="3"/>
  <c r="Y189" i="3"/>
  <c r="X189" i="3"/>
  <c r="W189" i="3"/>
  <c r="U189" i="3"/>
  <c r="T189" i="3"/>
  <c r="S189" i="3"/>
  <c r="Q189" i="3"/>
  <c r="P189" i="3"/>
  <c r="O189" i="3"/>
  <c r="M189" i="3"/>
  <c r="L189" i="3"/>
  <c r="K189" i="3"/>
  <c r="Y188" i="3"/>
  <c r="X188" i="3"/>
  <c r="W188" i="3"/>
  <c r="U188" i="3"/>
  <c r="T188" i="3"/>
  <c r="S188" i="3"/>
  <c r="Q188" i="3"/>
  <c r="P188" i="3"/>
  <c r="O188" i="3"/>
  <c r="M188" i="3"/>
  <c r="L188" i="3"/>
  <c r="K188" i="3"/>
  <c r="Y187" i="3"/>
  <c r="X187" i="3"/>
  <c r="W187" i="3"/>
  <c r="U187" i="3"/>
  <c r="T187" i="3"/>
  <c r="S187" i="3"/>
  <c r="Q187" i="3"/>
  <c r="P187" i="3"/>
  <c r="O187" i="3"/>
  <c r="M187" i="3"/>
  <c r="L187" i="3"/>
  <c r="K187" i="3"/>
  <c r="Y186" i="3"/>
  <c r="X186" i="3"/>
  <c r="W186" i="3"/>
  <c r="U186" i="3"/>
  <c r="T186" i="3"/>
  <c r="S186" i="3"/>
  <c r="Q186" i="3"/>
  <c r="P186" i="3"/>
  <c r="O186" i="3"/>
  <c r="M186" i="3"/>
  <c r="L186" i="3"/>
  <c r="K186" i="3"/>
  <c r="Y185" i="3"/>
  <c r="X185" i="3"/>
  <c r="W185" i="3"/>
  <c r="U185" i="3"/>
  <c r="T185" i="3"/>
  <c r="S185" i="3"/>
  <c r="Q185" i="3"/>
  <c r="P185" i="3"/>
  <c r="O185" i="3"/>
  <c r="M185" i="3"/>
  <c r="L185" i="3"/>
  <c r="K185" i="3"/>
  <c r="Y184" i="3"/>
  <c r="X184" i="3"/>
  <c r="W184" i="3"/>
  <c r="U184" i="3"/>
  <c r="T184" i="3"/>
  <c r="S184" i="3"/>
  <c r="Q184" i="3"/>
  <c r="P184" i="3"/>
  <c r="O184" i="3"/>
  <c r="M184" i="3"/>
  <c r="L184" i="3"/>
  <c r="K184" i="3"/>
  <c r="Y183" i="3"/>
  <c r="Y199" i="3" s="1"/>
  <c r="O12" i="4" s="1"/>
  <c r="X183" i="3"/>
  <c r="X199" i="3" s="1"/>
  <c r="N12" i="4" s="1"/>
  <c r="W183" i="3"/>
  <c r="W199" i="3" s="1"/>
  <c r="M12" i="4" s="1"/>
  <c r="U183" i="3"/>
  <c r="U199" i="3" s="1"/>
  <c r="L12" i="4" s="1"/>
  <c r="T183" i="3"/>
  <c r="T199" i="3" s="1"/>
  <c r="K12" i="4" s="1"/>
  <c r="S183" i="3"/>
  <c r="S199" i="3" s="1"/>
  <c r="J12" i="4" s="1"/>
  <c r="Q183" i="3"/>
  <c r="Q199" i="3" s="1"/>
  <c r="I12" i="4" s="1"/>
  <c r="P183" i="3"/>
  <c r="O183" i="3"/>
  <c r="O199" i="3" s="1"/>
  <c r="G12" i="4" s="1"/>
  <c r="M183" i="3"/>
  <c r="M199" i="3" s="1"/>
  <c r="F12" i="4" s="1"/>
  <c r="L183" i="3"/>
  <c r="L199" i="3" s="1"/>
  <c r="E12" i="4" s="1"/>
  <c r="K183" i="3"/>
  <c r="K199" i="3" s="1"/>
  <c r="D12" i="4" s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S179" i="1" s="1"/>
  <c r="V179" i="1" s="1"/>
  <c r="O179" i="1"/>
  <c r="R179" i="1" s="1"/>
  <c r="U179" i="1" s="1"/>
  <c r="N179" i="1"/>
  <c r="Q179" i="1" s="1"/>
  <c r="T179" i="1" s="1"/>
  <c r="P184" i="1"/>
  <c r="S184" i="1" s="1"/>
  <c r="V184" i="1" s="1"/>
  <c r="O184" i="1"/>
  <c r="R184" i="1" s="1"/>
  <c r="U184" i="1" s="1"/>
  <c r="N184" i="1"/>
  <c r="Q184" i="1" s="1"/>
  <c r="T184" i="1" s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Y180" i="3"/>
  <c r="X180" i="3"/>
  <c r="W180" i="3"/>
  <c r="U180" i="3"/>
  <c r="T180" i="3"/>
  <c r="S180" i="3"/>
  <c r="Q180" i="3"/>
  <c r="P180" i="3"/>
  <c r="O180" i="3"/>
  <c r="M180" i="3"/>
  <c r="L180" i="3"/>
  <c r="K180" i="3"/>
  <c r="Y179" i="3"/>
  <c r="X179" i="3"/>
  <c r="W179" i="3"/>
  <c r="U179" i="3"/>
  <c r="T179" i="3"/>
  <c r="S179" i="3"/>
  <c r="Q179" i="3"/>
  <c r="P179" i="3"/>
  <c r="O179" i="3"/>
  <c r="M179" i="3"/>
  <c r="L179" i="3"/>
  <c r="K179" i="3"/>
  <c r="Y178" i="3"/>
  <c r="X178" i="3"/>
  <c r="W178" i="3"/>
  <c r="U178" i="3"/>
  <c r="T178" i="3"/>
  <c r="S178" i="3"/>
  <c r="Q178" i="3"/>
  <c r="P178" i="3"/>
  <c r="O178" i="3"/>
  <c r="M178" i="3"/>
  <c r="L178" i="3"/>
  <c r="K178" i="3"/>
  <c r="Y177" i="3"/>
  <c r="X177" i="3"/>
  <c r="W177" i="3"/>
  <c r="U177" i="3"/>
  <c r="T177" i="3"/>
  <c r="S177" i="3"/>
  <c r="Q177" i="3"/>
  <c r="P177" i="3"/>
  <c r="O177" i="3"/>
  <c r="M177" i="3"/>
  <c r="L177" i="3"/>
  <c r="K177" i="3"/>
  <c r="Y176" i="3"/>
  <c r="X176" i="3"/>
  <c r="W176" i="3"/>
  <c r="U176" i="3"/>
  <c r="T176" i="3"/>
  <c r="S176" i="3"/>
  <c r="Q176" i="3"/>
  <c r="P176" i="3"/>
  <c r="O176" i="3"/>
  <c r="M176" i="3"/>
  <c r="L176" i="3"/>
  <c r="K176" i="3"/>
  <c r="Y175" i="3"/>
  <c r="X175" i="3"/>
  <c r="W175" i="3"/>
  <c r="U175" i="3"/>
  <c r="T175" i="3"/>
  <c r="S175" i="3"/>
  <c r="Q175" i="3"/>
  <c r="P175" i="3"/>
  <c r="O175" i="3"/>
  <c r="M175" i="3"/>
  <c r="L175" i="3"/>
  <c r="K175" i="3"/>
  <c r="Y174" i="3"/>
  <c r="X174" i="3"/>
  <c r="W174" i="3"/>
  <c r="U174" i="3"/>
  <c r="T174" i="3"/>
  <c r="S174" i="3"/>
  <c r="Q174" i="3"/>
  <c r="P174" i="3"/>
  <c r="O174" i="3"/>
  <c r="M174" i="3"/>
  <c r="L174" i="3"/>
  <c r="K174" i="3"/>
  <c r="Y173" i="3"/>
  <c r="X173" i="3"/>
  <c r="W173" i="3"/>
  <c r="U173" i="3"/>
  <c r="T173" i="3"/>
  <c r="S173" i="3"/>
  <c r="Q173" i="3"/>
  <c r="P173" i="3"/>
  <c r="O173" i="3"/>
  <c r="M173" i="3"/>
  <c r="L173" i="3"/>
  <c r="K173" i="3"/>
  <c r="Y172" i="3"/>
  <c r="X172" i="3"/>
  <c r="W172" i="3"/>
  <c r="U172" i="3"/>
  <c r="T172" i="3"/>
  <c r="S172" i="3"/>
  <c r="Q172" i="3"/>
  <c r="P172" i="3"/>
  <c r="O172" i="3"/>
  <c r="M172" i="3"/>
  <c r="L172" i="3"/>
  <c r="K172" i="3"/>
  <c r="Y171" i="3"/>
  <c r="X171" i="3"/>
  <c r="W171" i="3"/>
  <c r="U171" i="3"/>
  <c r="T171" i="3"/>
  <c r="S171" i="3"/>
  <c r="Q171" i="3"/>
  <c r="P171" i="3"/>
  <c r="O171" i="3"/>
  <c r="M171" i="3"/>
  <c r="L171" i="3"/>
  <c r="K171" i="3"/>
  <c r="Y170" i="3"/>
  <c r="X170" i="3"/>
  <c r="W170" i="3"/>
  <c r="U170" i="3"/>
  <c r="T170" i="3"/>
  <c r="S170" i="3"/>
  <c r="Q170" i="3"/>
  <c r="P170" i="3"/>
  <c r="O170" i="3"/>
  <c r="M170" i="3"/>
  <c r="L170" i="3"/>
  <c r="K170" i="3"/>
  <c r="Y169" i="3"/>
  <c r="X169" i="3"/>
  <c r="W169" i="3"/>
  <c r="U169" i="3"/>
  <c r="T169" i="3"/>
  <c r="S169" i="3"/>
  <c r="Q169" i="3"/>
  <c r="P169" i="3"/>
  <c r="O169" i="3"/>
  <c r="M169" i="3"/>
  <c r="L169" i="3"/>
  <c r="K169" i="3"/>
  <c r="Y168" i="3"/>
  <c r="X168" i="3"/>
  <c r="W168" i="3"/>
  <c r="U168" i="3"/>
  <c r="T168" i="3"/>
  <c r="S168" i="3"/>
  <c r="Q168" i="3"/>
  <c r="P168" i="3"/>
  <c r="O168" i="3"/>
  <c r="M168" i="3"/>
  <c r="L168" i="3"/>
  <c r="K168" i="3"/>
  <c r="Y167" i="3"/>
  <c r="X167" i="3"/>
  <c r="W167" i="3"/>
  <c r="U167" i="3"/>
  <c r="T167" i="3"/>
  <c r="S167" i="3"/>
  <c r="Q167" i="3"/>
  <c r="P167" i="3"/>
  <c r="O167" i="3"/>
  <c r="M167" i="3"/>
  <c r="L167" i="3"/>
  <c r="K167" i="3"/>
  <c r="Y166" i="3"/>
  <c r="X166" i="3"/>
  <c r="W166" i="3"/>
  <c r="U166" i="3"/>
  <c r="T166" i="3"/>
  <c r="S166" i="3"/>
  <c r="Q166" i="3"/>
  <c r="P166" i="3"/>
  <c r="O166" i="3"/>
  <c r="M166" i="3"/>
  <c r="L166" i="3"/>
  <c r="K166" i="3"/>
  <c r="Y165" i="3"/>
  <c r="X165" i="3"/>
  <c r="W165" i="3"/>
  <c r="U165" i="3"/>
  <c r="T165" i="3"/>
  <c r="S165" i="3"/>
  <c r="Q165" i="3"/>
  <c r="P165" i="3"/>
  <c r="O165" i="3"/>
  <c r="M165" i="3"/>
  <c r="L165" i="3"/>
  <c r="K165" i="3"/>
  <c r="Y164" i="3"/>
  <c r="X164" i="3"/>
  <c r="W164" i="3"/>
  <c r="U164" i="3"/>
  <c r="T164" i="3"/>
  <c r="S164" i="3"/>
  <c r="Q164" i="3"/>
  <c r="P164" i="3"/>
  <c r="O164" i="3"/>
  <c r="M164" i="3"/>
  <c r="L164" i="3"/>
  <c r="K164" i="3"/>
  <c r="Y163" i="3"/>
  <c r="X163" i="3"/>
  <c r="W163" i="3"/>
  <c r="U163" i="3"/>
  <c r="T163" i="3"/>
  <c r="S163" i="3"/>
  <c r="Q163" i="3"/>
  <c r="P163" i="3"/>
  <c r="O163" i="3"/>
  <c r="M163" i="3"/>
  <c r="L163" i="3"/>
  <c r="K163" i="3"/>
  <c r="Y162" i="3"/>
  <c r="X162" i="3"/>
  <c r="W162" i="3"/>
  <c r="U162" i="3"/>
  <c r="T162" i="3"/>
  <c r="S162" i="3"/>
  <c r="Q162" i="3"/>
  <c r="P162" i="3"/>
  <c r="O162" i="3"/>
  <c r="M162" i="3"/>
  <c r="L162" i="3"/>
  <c r="K162" i="3"/>
  <c r="Y161" i="3"/>
  <c r="X161" i="3"/>
  <c r="W161" i="3"/>
  <c r="U161" i="3"/>
  <c r="T161" i="3"/>
  <c r="S161" i="3"/>
  <c r="Q161" i="3"/>
  <c r="P161" i="3"/>
  <c r="O161" i="3"/>
  <c r="M161" i="3"/>
  <c r="L161" i="3"/>
  <c r="K161" i="3"/>
  <c r="Y160" i="3"/>
  <c r="X160" i="3"/>
  <c r="W160" i="3"/>
  <c r="U160" i="3"/>
  <c r="T160" i="3"/>
  <c r="S160" i="3"/>
  <c r="Q160" i="3"/>
  <c r="P160" i="3"/>
  <c r="O160" i="3"/>
  <c r="M160" i="3"/>
  <c r="L160" i="3"/>
  <c r="K160" i="3"/>
  <c r="Y159" i="3"/>
  <c r="X159" i="3"/>
  <c r="W159" i="3"/>
  <c r="U159" i="3"/>
  <c r="T159" i="3"/>
  <c r="S159" i="3"/>
  <c r="Q159" i="3"/>
  <c r="P159" i="3"/>
  <c r="O159" i="3"/>
  <c r="M159" i="3"/>
  <c r="L159" i="3"/>
  <c r="K159" i="3"/>
  <c r="Y158" i="3"/>
  <c r="X158" i="3"/>
  <c r="W158" i="3"/>
  <c r="U158" i="3"/>
  <c r="T158" i="3"/>
  <c r="S158" i="3"/>
  <c r="Q158" i="3"/>
  <c r="P158" i="3"/>
  <c r="O158" i="3"/>
  <c r="M158" i="3"/>
  <c r="L158" i="3"/>
  <c r="K158" i="3"/>
  <c r="Y157" i="3"/>
  <c r="X157" i="3"/>
  <c r="W157" i="3"/>
  <c r="U157" i="3"/>
  <c r="T157" i="3"/>
  <c r="S157" i="3"/>
  <c r="Q157" i="3"/>
  <c r="P157" i="3"/>
  <c r="O157" i="3"/>
  <c r="M157" i="3"/>
  <c r="L157" i="3"/>
  <c r="K157" i="3"/>
  <c r="Y156" i="3"/>
  <c r="X156" i="3"/>
  <c r="W156" i="3"/>
  <c r="W181" i="3" s="1"/>
  <c r="M11" i="4" s="1"/>
  <c r="U156" i="3"/>
  <c r="U181" i="3" s="1"/>
  <c r="L11" i="4" s="1"/>
  <c r="T156" i="3"/>
  <c r="T181" i="3" s="1"/>
  <c r="K11" i="4" s="1"/>
  <c r="S156" i="3"/>
  <c r="S181" i="3" s="1"/>
  <c r="J11" i="4" s="1"/>
  <c r="Q156" i="3"/>
  <c r="Q181" i="3" s="1"/>
  <c r="I11" i="4" s="1"/>
  <c r="P156" i="3"/>
  <c r="P181" i="3" s="1"/>
  <c r="H11" i="4" s="1"/>
  <c r="O156" i="3"/>
  <c r="O181" i="3" s="1"/>
  <c r="G11" i="4" s="1"/>
  <c r="M156" i="3"/>
  <c r="M181" i="3" s="1"/>
  <c r="F11" i="4" s="1"/>
  <c r="L156" i="3"/>
  <c r="L181" i="3" s="1"/>
  <c r="E11" i="4" s="1"/>
  <c r="K156" i="3"/>
  <c r="K181" i="3" s="1"/>
  <c r="D11" i="4" s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66" i="1"/>
  <c r="S166" i="1" s="1"/>
  <c r="V166" i="1" s="1"/>
  <c r="O166" i="1"/>
  <c r="R166" i="1" s="1"/>
  <c r="U166" i="1" s="1"/>
  <c r="N166" i="1"/>
  <c r="Q166" i="1" s="1"/>
  <c r="T166" i="1" s="1"/>
  <c r="P165" i="1"/>
  <c r="O165" i="1"/>
  <c r="N165" i="1"/>
  <c r="P164" i="1"/>
  <c r="O164" i="1"/>
  <c r="N164" i="1"/>
  <c r="P163" i="1"/>
  <c r="O163" i="1"/>
  <c r="N163" i="1"/>
  <c r="P162" i="1"/>
  <c r="S162" i="1" s="1"/>
  <c r="V162" i="1" s="1"/>
  <c r="O162" i="1"/>
  <c r="R162" i="1" s="1"/>
  <c r="U162" i="1" s="1"/>
  <c r="N162" i="1"/>
  <c r="Q162" i="1" s="1"/>
  <c r="T162" i="1" s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2" i="1"/>
  <c r="S142" i="1" s="1"/>
  <c r="V142" i="1" s="1"/>
  <c r="O142" i="1"/>
  <c r="R142" i="1" s="1"/>
  <c r="U142" i="1" s="1"/>
  <c r="N142" i="1"/>
  <c r="Q142" i="1" s="1"/>
  <c r="T142" i="1" s="1"/>
  <c r="Y153" i="3"/>
  <c r="X153" i="3"/>
  <c r="W153" i="3"/>
  <c r="U153" i="3"/>
  <c r="T153" i="3"/>
  <c r="S153" i="3"/>
  <c r="Q153" i="3"/>
  <c r="P153" i="3"/>
  <c r="O153" i="3"/>
  <c r="M153" i="3"/>
  <c r="L153" i="3"/>
  <c r="K153" i="3"/>
  <c r="Y151" i="3"/>
  <c r="X151" i="3"/>
  <c r="W151" i="3"/>
  <c r="U151" i="3"/>
  <c r="T151" i="3"/>
  <c r="S151" i="3"/>
  <c r="Q151" i="3"/>
  <c r="P151" i="3"/>
  <c r="O151" i="3"/>
  <c r="M151" i="3"/>
  <c r="L151" i="3"/>
  <c r="K151" i="3"/>
  <c r="Y150" i="3"/>
  <c r="X150" i="3"/>
  <c r="W150" i="3"/>
  <c r="U150" i="3"/>
  <c r="T150" i="3"/>
  <c r="S150" i="3"/>
  <c r="Q150" i="3"/>
  <c r="P150" i="3"/>
  <c r="O150" i="3"/>
  <c r="M150" i="3"/>
  <c r="L150" i="3"/>
  <c r="K150" i="3"/>
  <c r="Y149" i="3"/>
  <c r="X149" i="3"/>
  <c r="W149" i="3"/>
  <c r="U149" i="3"/>
  <c r="T149" i="3"/>
  <c r="S149" i="3"/>
  <c r="Q149" i="3"/>
  <c r="P149" i="3"/>
  <c r="O149" i="3"/>
  <c r="M149" i="3"/>
  <c r="L149" i="3"/>
  <c r="K149" i="3"/>
  <c r="Y148" i="3"/>
  <c r="X148" i="3"/>
  <c r="W148" i="3"/>
  <c r="U148" i="3"/>
  <c r="T148" i="3"/>
  <c r="S148" i="3"/>
  <c r="Q148" i="3"/>
  <c r="P148" i="3"/>
  <c r="O148" i="3"/>
  <c r="M148" i="3"/>
  <c r="L148" i="3"/>
  <c r="K148" i="3"/>
  <c r="Y147" i="3"/>
  <c r="X147" i="3"/>
  <c r="W147" i="3"/>
  <c r="U147" i="3"/>
  <c r="T147" i="3"/>
  <c r="S147" i="3"/>
  <c r="Q147" i="3"/>
  <c r="P147" i="3"/>
  <c r="O147" i="3"/>
  <c r="M147" i="3"/>
  <c r="L147" i="3"/>
  <c r="K147" i="3"/>
  <c r="Y146" i="3"/>
  <c r="X146" i="3"/>
  <c r="W146" i="3"/>
  <c r="U146" i="3"/>
  <c r="T146" i="3"/>
  <c r="S146" i="3"/>
  <c r="Q146" i="3"/>
  <c r="P146" i="3"/>
  <c r="O146" i="3"/>
  <c r="M146" i="3"/>
  <c r="L146" i="3"/>
  <c r="K146" i="3"/>
  <c r="Y145" i="3"/>
  <c r="X145" i="3"/>
  <c r="W145" i="3"/>
  <c r="U145" i="3"/>
  <c r="T145" i="3"/>
  <c r="S145" i="3"/>
  <c r="Q145" i="3"/>
  <c r="P145" i="3"/>
  <c r="O145" i="3"/>
  <c r="M145" i="3"/>
  <c r="L145" i="3"/>
  <c r="K145" i="3"/>
  <c r="Y144" i="3"/>
  <c r="X144" i="3"/>
  <c r="W144" i="3"/>
  <c r="U144" i="3"/>
  <c r="T144" i="3"/>
  <c r="S144" i="3"/>
  <c r="Q144" i="3"/>
  <c r="P144" i="3"/>
  <c r="O144" i="3"/>
  <c r="M144" i="3"/>
  <c r="L144" i="3"/>
  <c r="K144" i="3"/>
  <c r="Y143" i="3"/>
  <c r="X143" i="3"/>
  <c r="W143" i="3"/>
  <c r="U143" i="3"/>
  <c r="T143" i="3"/>
  <c r="S143" i="3"/>
  <c r="Q143" i="3"/>
  <c r="P143" i="3"/>
  <c r="O143" i="3"/>
  <c r="M143" i="3"/>
  <c r="L143" i="3"/>
  <c r="K143" i="3"/>
  <c r="Y142" i="3"/>
  <c r="X142" i="3"/>
  <c r="W142" i="3"/>
  <c r="U142" i="3"/>
  <c r="T142" i="3"/>
  <c r="S142" i="3"/>
  <c r="Q142" i="3"/>
  <c r="P142" i="3"/>
  <c r="O142" i="3"/>
  <c r="M142" i="3"/>
  <c r="L142" i="3"/>
  <c r="K142" i="3"/>
  <c r="Y141" i="3"/>
  <c r="X141" i="3"/>
  <c r="W141" i="3"/>
  <c r="U141" i="3"/>
  <c r="T141" i="3"/>
  <c r="S141" i="3"/>
  <c r="Q141" i="3"/>
  <c r="P141" i="3"/>
  <c r="O141" i="3"/>
  <c r="M141" i="3"/>
  <c r="L141" i="3"/>
  <c r="K141" i="3"/>
  <c r="Y140" i="3"/>
  <c r="X140" i="3"/>
  <c r="W140" i="3"/>
  <c r="U140" i="3"/>
  <c r="T140" i="3"/>
  <c r="S140" i="3"/>
  <c r="Q140" i="3"/>
  <c r="P140" i="3"/>
  <c r="O140" i="3"/>
  <c r="M140" i="3"/>
  <c r="L140" i="3"/>
  <c r="K140" i="3"/>
  <c r="Y139" i="3"/>
  <c r="X139" i="3"/>
  <c r="W139" i="3"/>
  <c r="U139" i="3"/>
  <c r="T139" i="3"/>
  <c r="S139" i="3"/>
  <c r="Q139" i="3"/>
  <c r="P139" i="3"/>
  <c r="O139" i="3"/>
  <c r="M139" i="3"/>
  <c r="L139" i="3"/>
  <c r="K139" i="3"/>
  <c r="Y138" i="3"/>
  <c r="X138" i="3"/>
  <c r="W138" i="3"/>
  <c r="U138" i="3"/>
  <c r="T138" i="3"/>
  <c r="S138" i="3"/>
  <c r="Q138" i="3"/>
  <c r="P138" i="3"/>
  <c r="O138" i="3"/>
  <c r="M138" i="3"/>
  <c r="L138" i="3"/>
  <c r="K138" i="3"/>
  <c r="Y137" i="3"/>
  <c r="X137" i="3"/>
  <c r="W137" i="3"/>
  <c r="U137" i="3"/>
  <c r="T137" i="3"/>
  <c r="S137" i="3"/>
  <c r="Q137" i="3"/>
  <c r="P137" i="3"/>
  <c r="O137" i="3"/>
  <c r="M137" i="3"/>
  <c r="L137" i="3"/>
  <c r="K137" i="3"/>
  <c r="X136" i="3"/>
  <c r="W136" i="3"/>
  <c r="U136" i="3"/>
  <c r="T136" i="3"/>
  <c r="S136" i="3"/>
  <c r="Q136" i="3"/>
  <c r="P136" i="3"/>
  <c r="O136" i="3"/>
  <c r="M136" i="3"/>
  <c r="L136" i="3"/>
  <c r="K136" i="3"/>
  <c r="P146" i="1"/>
  <c r="S146" i="1" s="1"/>
  <c r="V146" i="1" s="1"/>
  <c r="O146" i="1"/>
  <c r="R146" i="1" s="1"/>
  <c r="U146" i="1" s="1"/>
  <c r="N146" i="1"/>
  <c r="Q146" i="1" s="1"/>
  <c r="T146" i="1" s="1"/>
  <c r="P145" i="1"/>
  <c r="O145" i="1"/>
  <c r="N145" i="1"/>
  <c r="P144" i="1"/>
  <c r="O144" i="1"/>
  <c r="N144" i="1"/>
  <c r="P143" i="1"/>
  <c r="O143" i="1"/>
  <c r="N143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Y152" i="3"/>
  <c r="X152" i="3"/>
  <c r="W152" i="3"/>
  <c r="U152" i="3"/>
  <c r="T152" i="3"/>
  <c r="S152" i="3"/>
  <c r="Q152" i="3"/>
  <c r="P152" i="3"/>
  <c r="O152" i="3"/>
  <c r="M152" i="3"/>
  <c r="L152" i="3"/>
  <c r="K152" i="3"/>
  <c r="Y133" i="3"/>
  <c r="X133" i="3"/>
  <c r="W133" i="3"/>
  <c r="U133" i="3"/>
  <c r="T133" i="3"/>
  <c r="S133" i="3"/>
  <c r="Q133" i="3"/>
  <c r="P133" i="3"/>
  <c r="O133" i="3"/>
  <c r="M133" i="3"/>
  <c r="L133" i="3"/>
  <c r="K133" i="3"/>
  <c r="Y131" i="3"/>
  <c r="X131" i="3"/>
  <c r="W131" i="3"/>
  <c r="U131" i="3"/>
  <c r="T131" i="3"/>
  <c r="S131" i="3"/>
  <c r="Q131" i="3"/>
  <c r="P131" i="3"/>
  <c r="O131" i="3"/>
  <c r="M131" i="3"/>
  <c r="L131" i="3"/>
  <c r="K131" i="3"/>
  <c r="Y130" i="3"/>
  <c r="X130" i="3"/>
  <c r="W130" i="3"/>
  <c r="U130" i="3"/>
  <c r="T130" i="3"/>
  <c r="S130" i="3"/>
  <c r="Q130" i="3"/>
  <c r="P130" i="3"/>
  <c r="O130" i="3"/>
  <c r="M130" i="3"/>
  <c r="L130" i="3"/>
  <c r="K130" i="3"/>
  <c r="Y129" i="3"/>
  <c r="X129" i="3"/>
  <c r="W129" i="3"/>
  <c r="U129" i="3"/>
  <c r="T129" i="3"/>
  <c r="S129" i="3"/>
  <c r="Q129" i="3"/>
  <c r="P129" i="3"/>
  <c r="O129" i="3"/>
  <c r="M129" i="3"/>
  <c r="L129" i="3"/>
  <c r="K129" i="3"/>
  <c r="Y128" i="3"/>
  <c r="X128" i="3"/>
  <c r="W128" i="3"/>
  <c r="U128" i="3"/>
  <c r="T128" i="3"/>
  <c r="S128" i="3"/>
  <c r="Q128" i="3"/>
  <c r="P128" i="3"/>
  <c r="O128" i="3"/>
  <c r="M128" i="3"/>
  <c r="L128" i="3"/>
  <c r="K128" i="3"/>
  <c r="Y127" i="3"/>
  <c r="X127" i="3"/>
  <c r="W127" i="3"/>
  <c r="U127" i="3"/>
  <c r="T127" i="3"/>
  <c r="S127" i="3"/>
  <c r="Q127" i="3"/>
  <c r="P127" i="3"/>
  <c r="O127" i="3"/>
  <c r="M127" i="3"/>
  <c r="L127" i="3"/>
  <c r="K127" i="3"/>
  <c r="Y126" i="3"/>
  <c r="X126" i="3"/>
  <c r="W126" i="3"/>
  <c r="U126" i="3"/>
  <c r="T126" i="3"/>
  <c r="S126" i="3"/>
  <c r="Q126" i="3"/>
  <c r="P126" i="3"/>
  <c r="O126" i="3"/>
  <c r="M126" i="3"/>
  <c r="L126" i="3"/>
  <c r="K126" i="3"/>
  <c r="Y125" i="3"/>
  <c r="X125" i="3"/>
  <c r="W125" i="3"/>
  <c r="U125" i="3"/>
  <c r="T125" i="3"/>
  <c r="S125" i="3"/>
  <c r="Q125" i="3"/>
  <c r="P125" i="3"/>
  <c r="O125" i="3"/>
  <c r="M125" i="3"/>
  <c r="L125" i="3"/>
  <c r="K125" i="3"/>
  <c r="Y124" i="3"/>
  <c r="X124" i="3"/>
  <c r="W124" i="3"/>
  <c r="U124" i="3"/>
  <c r="T124" i="3"/>
  <c r="S124" i="3"/>
  <c r="Q124" i="3"/>
  <c r="P124" i="3"/>
  <c r="O124" i="3"/>
  <c r="M124" i="3"/>
  <c r="L124" i="3"/>
  <c r="K124" i="3"/>
  <c r="Y123" i="3"/>
  <c r="X123" i="3"/>
  <c r="W123" i="3"/>
  <c r="W134" i="3" s="1"/>
  <c r="M9" i="4" s="1"/>
  <c r="U123" i="3"/>
  <c r="U134" i="3" s="1"/>
  <c r="L9" i="4" s="1"/>
  <c r="T123" i="3"/>
  <c r="T134" i="3" s="1"/>
  <c r="K9" i="4" s="1"/>
  <c r="S123" i="3"/>
  <c r="S134" i="3" s="1"/>
  <c r="J9" i="4" s="1"/>
  <c r="Q123" i="3"/>
  <c r="P123" i="3"/>
  <c r="P134" i="3" s="1"/>
  <c r="H9" i="4" s="1"/>
  <c r="O123" i="3"/>
  <c r="O134" i="3" s="1"/>
  <c r="G9" i="4" s="1"/>
  <c r="M123" i="3"/>
  <c r="M134" i="3" s="1"/>
  <c r="F9" i="4" s="1"/>
  <c r="L123" i="3"/>
  <c r="L134" i="3" s="1"/>
  <c r="E9" i="4" s="1"/>
  <c r="K123" i="3"/>
  <c r="K134" i="3" s="1"/>
  <c r="D9" i="4" s="1"/>
  <c r="P126" i="1"/>
  <c r="S126" i="1" s="1"/>
  <c r="V126" i="1" s="1"/>
  <c r="O126" i="1"/>
  <c r="R126" i="1" s="1"/>
  <c r="U126" i="1" s="1"/>
  <c r="N126" i="1"/>
  <c r="Q126" i="1" s="1"/>
  <c r="T126" i="1" s="1"/>
  <c r="P125" i="1"/>
  <c r="S125" i="1" s="1"/>
  <c r="V125" i="1" s="1"/>
  <c r="O125" i="1"/>
  <c r="R125" i="1" s="1"/>
  <c r="U125" i="1" s="1"/>
  <c r="N125" i="1"/>
  <c r="Q125" i="1" s="1"/>
  <c r="T125" i="1" s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Y94" i="3"/>
  <c r="X94" i="3"/>
  <c r="W94" i="3"/>
  <c r="U94" i="3"/>
  <c r="T94" i="3"/>
  <c r="S94" i="3"/>
  <c r="Q94" i="3"/>
  <c r="P94" i="3"/>
  <c r="O94" i="3"/>
  <c r="M94" i="3"/>
  <c r="L94" i="3"/>
  <c r="K94" i="3"/>
  <c r="Y118" i="3"/>
  <c r="X118" i="3"/>
  <c r="W118" i="3"/>
  <c r="U118" i="3"/>
  <c r="T118" i="3"/>
  <c r="S118" i="3"/>
  <c r="Q118" i="3"/>
  <c r="P118" i="3"/>
  <c r="O118" i="3"/>
  <c r="M118" i="3"/>
  <c r="L118" i="3"/>
  <c r="K118" i="3"/>
  <c r="Y119" i="3"/>
  <c r="X119" i="3"/>
  <c r="W119" i="3"/>
  <c r="U119" i="3"/>
  <c r="T119" i="3"/>
  <c r="S119" i="3"/>
  <c r="Q119" i="3"/>
  <c r="P119" i="3"/>
  <c r="O119" i="3"/>
  <c r="M119" i="3"/>
  <c r="L119" i="3"/>
  <c r="K119" i="3"/>
  <c r="X117" i="3"/>
  <c r="W117" i="3"/>
  <c r="U117" i="3"/>
  <c r="T117" i="3"/>
  <c r="S117" i="3"/>
  <c r="Q117" i="3"/>
  <c r="P117" i="3"/>
  <c r="O117" i="3"/>
  <c r="M117" i="3"/>
  <c r="L117" i="3"/>
  <c r="K117" i="3"/>
  <c r="Y116" i="3"/>
  <c r="X116" i="3"/>
  <c r="W116" i="3"/>
  <c r="U116" i="3"/>
  <c r="T116" i="3"/>
  <c r="S116" i="3"/>
  <c r="Q116" i="3"/>
  <c r="P116" i="3"/>
  <c r="O116" i="3"/>
  <c r="M116" i="3"/>
  <c r="L116" i="3"/>
  <c r="K116" i="3"/>
  <c r="Y115" i="3"/>
  <c r="X115" i="3"/>
  <c r="W115" i="3"/>
  <c r="U115" i="3"/>
  <c r="T115" i="3"/>
  <c r="S115" i="3"/>
  <c r="Q115" i="3"/>
  <c r="P115" i="3"/>
  <c r="O115" i="3"/>
  <c r="M115" i="3"/>
  <c r="L115" i="3"/>
  <c r="K115" i="3"/>
  <c r="Y114" i="3"/>
  <c r="X114" i="3"/>
  <c r="W114" i="3"/>
  <c r="U114" i="3"/>
  <c r="T114" i="3"/>
  <c r="S114" i="3"/>
  <c r="Q114" i="3"/>
  <c r="P114" i="3"/>
  <c r="O114" i="3"/>
  <c r="M114" i="3"/>
  <c r="L114" i="3"/>
  <c r="K114" i="3"/>
  <c r="Y113" i="3"/>
  <c r="X113" i="3"/>
  <c r="W113" i="3"/>
  <c r="U113" i="3"/>
  <c r="T113" i="3"/>
  <c r="S113" i="3"/>
  <c r="Q113" i="3"/>
  <c r="P113" i="3"/>
  <c r="O113" i="3"/>
  <c r="M113" i="3"/>
  <c r="L113" i="3"/>
  <c r="K113" i="3"/>
  <c r="Y112" i="3"/>
  <c r="X112" i="3"/>
  <c r="W112" i="3"/>
  <c r="U112" i="3"/>
  <c r="T112" i="3"/>
  <c r="S112" i="3"/>
  <c r="Q112" i="3"/>
  <c r="P112" i="3"/>
  <c r="O112" i="3"/>
  <c r="M112" i="3"/>
  <c r="L112" i="3"/>
  <c r="K112" i="3"/>
  <c r="Y111" i="3"/>
  <c r="X111" i="3"/>
  <c r="W111" i="3"/>
  <c r="U111" i="3"/>
  <c r="T111" i="3"/>
  <c r="S111" i="3"/>
  <c r="Q111" i="3"/>
  <c r="P111" i="3"/>
  <c r="O111" i="3"/>
  <c r="M111" i="3"/>
  <c r="L111" i="3"/>
  <c r="K111" i="3"/>
  <c r="Y110" i="3"/>
  <c r="X110" i="3"/>
  <c r="W110" i="3"/>
  <c r="U110" i="3"/>
  <c r="T110" i="3"/>
  <c r="S110" i="3"/>
  <c r="Q110" i="3"/>
  <c r="P110" i="3"/>
  <c r="O110" i="3"/>
  <c r="M110" i="3"/>
  <c r="L110" i="3"/>
  <c r="K110" i="3"/>
  <c r="Y109" i="3"/>
  <c r="X109" i="3"/>
  <c r="W109" i="3"/>
  <c r="U109" i="3"/>
  <c r="T109" i="3"/>
  <c r="S109" i="3"/>
  <c r="Q109" i="3"/>
  <c r="P109" i="3"/>
  <c r="O109" i="3"/>
  <c r="M109" i="3"/>
  <c r="L109" i="3"/>
  <c r="K109" i="3"/>
  <c r="Y108" i="3"/>
  <c r="X108" i="3"/>
  <c r="W108" i="3"/>
  <c r="U108" i="3"/>
  <c r="T108" i="3"/>
  <c r="S108" i="3"/>
  <c r="Q108" i="3"/>
  <c r="P108" i="3"/>
  <c r="O108" i="3"/>
  <c r="M108" i="3"/>
  <c r="L108" i="3"/>
  <c r="K108" i="3"/>
  <c r="Y107" i="3"/>
  <c r="X107" i="3"/>
  <c r="W107" i="3"/>
  <c r="U107" i="3"/>
  <c r="T107" i="3"/>
  <c r="S107" i="3"/>
  <c r="Q107" i="3"/>
  <c r="P107" i="3"/>
  <c r="O107" i="3"/>
  <c r="M107" i="3"/>
  <c r="L107" i="3"/>
  <c r="K107" i="3"/>
  <c r="Y106" i="3"/>
  <c r="X106" i="3"/>
  <c r="W106" i="3"/>
  <c r="U106" i="3"/>
  <c r="T106" i="3"/>
  <c r="S106" i="3"/>
  <c r="Q106" i="3"/>
  <c r="P106" i="3"/>
  <c r="O106" i="3"/>
  <c r="M106" i="3"/>
  <c r="L106" i="3"/>
  <c r="K106" i="3"/>
  <c r="Y105" i="3"/>
  <c r="X105" i="3"/>
  <c r="W105" i="3"/>
  <c r="U105" i="3"/>
  <c r="T105" i="3"/>
  <c r="S105" i="3"/>
  <c r="Q105" i="3"/>
  <c r="P105" i="3"/>
  <c r="O105" i="3"/>
  <c r="M105" i="3"/>
  <c r="L105" i="3"/>
  <c r="K105" i="3"/>
  <c r="Y104" i="3"/>
  <c r="X104" i="3"/>
  <c r="W104" i="3"/>
  <c r="U104" i="3"/>
  <c r="T104" i="3"/>
  <c r="S104" i="3"/>
  <c r="Q104" i="3"/>
  <c r="P104" i="3"/>
  <c r="O104" i="3"/>
  <c r="M104" i="3"/>
  <c r="L104" i="3"/>
  <c r="K104" i="3"/>
  <c r="Y103" i="3"/>
  <c r="X103" i="3"/>
  <c r="W103" i="3"/>
  <c r="U103" i="3"/>
  <c r="T103" i="3"/>
  <c r="S103" i="3"/>
  <c r="Q103" i="3"/>
  <c r="P103" i="3"/>
  <c r="O103" i="3"/>
  <c r="M103" i="3"/>
  <c r="L103" i="3"/>
  <c r="K103" i="3"/>
  <c r="Y102" i="3"/>
  <c r="X102" i="3"/>
  <c r="W102" i="3"/>
  <c r="U102" i="3"/>
  <c r="T102" i="3"/>
  <c r="S102" i="3"/>
  <c r="Q102" i="3"/>
  <c r="P102" i="3"/>
  <c r="O102" i="3"/>
  <c r="M102" i="3"/>
  <c r="L102" i="3"/>
  <c r="K102" i="3"/>
  <c r="Y101" i="3"/>
  <c r="X101" i="3"/>
  <c r="W101" i="3"/>
  <c r="U101" i="3"/>
  <c r="T101" i="3"/>
  <c r="S101" i="3"/>
  <c r="Q101" i="3"/>
  <c r="P101" i="3"/>
  <c r="O101" i="3"/>
  <c r="M101" i="3"/>
  <c r="L101" i="3"/>
  <c r="K101" i="3"/>
  <c r="Y100" i="3"/>
  <c r="X100" i="3"/>
  <c r="W100" i="3"/>
  <c r="U100" i="3"/>
  <c r="T100" i="3"/>
  <c r="S100" i="3"/>
  <c r="Q100" i="3"/>
  <c r="P100" i="3"/>
  <c r="O100" i="3"/>
  <c r="M100" i="3"/>
  <c r="L100" i="3"/>
  <c r="K100" i="3"/>
  <c r="Y99" i="3"/>
  <c r="X99" i="3"/>
  <c r="W99" i="3"/>
  <c r="U99" i="3"/>
  <c r="T99" i="3"/>
  <c r="S99" i="3"/>
  <c r="Q99" i="3"/>
  <c r="P99" i="3"/>
  <c r="O99" i="3"/>
  <c r="M99" i="3"/>
  <c r="L99" i="3"/>
  <c r="K99" i="3"/>
  <c r="Y98" i="3"/>
  <c r="X98" i="3"/>
  <c r="W98" i="3"/>
  <c r="U98" i="3"/>
  <c r="T98" i="3"/>
  <c r="S98" i="3"/>
  <c r="Q98" i="3"/>
  <c r="P98" i="3"/>
  <c r="O98" i="3"/>
  <c r="M98" i="3"/>
  <c r="L98" i="3"/>
  <c r="K98" i="3"/>
  <c r="Y97" i="3"/>
  <c r="X97" i="3"/>
  <c r="W97" i="3"/>
  <c r="U97" i="3"/>
  <c r="T97" i="3"/>
  <c r="S97" i="3"/>
  <c r="Q97" i="3"/>
  <c r="P97" i="3"/>
  <c r="O97" i="3"/>
  <c r="M97" i="3"/>
  <c r="L97" i="3"/>
  <c r="K97" i="3"/>
  <c r="Y96" i="3"/>
  <c r="X96" i="3"/>
  <c r="W96" i="3"/>
  <c r="U96" i="3"/>
  <c r="T96" i="3"/>
  <c r="S96" i="3"/>
  <c r="Q96" i="3"/>
  <c r="P96" i="3"/>
  <c r="O96" i="3"/>
  <c r="M96" i="3"/>
  <c r="L96" i="3"/>
  <c r="K96" i="3"/>
  <c r="Y95" i="3"/>
  <c r="X95" i="3"/>
  <c r="W95" i="3"/>
  <c r="U95" i="3"/>
  <c r="T95" i="3"/>
  <c r="S95" i="3"/>
  <c r="Q95" i="3"/>
  <c r="P95" i="3"/>
  <c r="O95" i="3"/>
  <c r="M95" i="3"/>
  <c r="L95" i="3"/>
  <c r="K95" i="3"/>
  <c r="Y93" i="3"/>
  <c r="X93" i="3"/>
  <c r="W93" i="3"/>
  <c r="U93" i="3"/>
  <c r="T93" i="3"/>
  <c r="S93" i="3"/>
  <c r="Q93" i="3"/>
  <c r="P93" i="3"/>
  <c r="O93" i="3"/>
  <c r="M93" i="3"/>
  <c r="L93" i="3"/>
  <c r="K93" i="3"/>
  <c r="Y92" i="3"/>
  <c r="X92" i="3"/>
  <c r="W92" i="3"/>
  <c r="U92" i="3"/>
  <c r="T92" i="3"/>
  <c r="S92" i="3"/>
  <c r="Q92" i="3"/>
  <c r="P92" i="3"/>
  <c r="O92" i="3"/>
  <c r="M92" i="3"/>
  <c r="L92" i="3"/>
  <c r="K92" i="3"/>
  <c r="Y91" i="3"/>
  <c r="X91" i="3"/>
  <c r="W91" i="3"/>
  <c r="U91" i="3"/>
  <c r="T91" i="3"/>
  <c r="S91" i="3"/>
  <c r="Q91" i="3"/>
  <c r="P91" i="3"/>
  <c r="O91" i="3"/>
  <c r="M91" i="3"/>
  <c r="L91" i="3"/>
  <c r="K91" i="3"/>
  <c r="Y90" i="3"/>
  <c r="X90" i="3"/>
  <c r="W90" i="3"/>
  <c r="U90" i="3"/>
  <c r="T90" i="3"/>
  <c r="S90" i="3"/>
  <c r="Q90" i="3"/>
  <c r="P90" i="3"/>
  <c r="O90" i="3"/>
  <c r="M90" i="3"/>
  <c r="L90" i="3"/>
  <c r="K90" i="3"/>
  <c r="Y89" i="3"/>
  <c r="X89" i="3"/>
  <c r="W89" i="3"/>
  <c r="U89" i="3"/>
  <c r="T89" i="3"/>
  <c r="S89" i="3"/>
  <c r="Q89" i="3"/>
  <c r="P89" i="3"/>
  <c r="O89" i="3"/>
  <c r="M89" i="3"/>
  <c r="L89" i="3"/>
  <c r="K89" i="3"/>
  <c r="P102" i="1"/>
  <c r="S102" i="1" s="1"/>
  <c r="V102" i="1" s="1"/>
  <c r="O102" i="1"/>
  <c r="R102" i="1" s="1"/>
  <c r="U102" i="1" s="1"/>
  <c r="N102" i="1"/>
  <c r="Q102" i="1" s="1"/>
  <c r="T102" i="1" s="1"/>
  <c r="P112" i="1"/>
  <c r="S112" i="1" s="1"/>
  <c r="V112" i="1" s="1"/>
  <c r="O112" i="1"/>
  <c r="R112" i="1" s="1"/>
  <c r="U112" i="1" s="1"/>
  <c r="N112" i="1"/>
  <c r="Q112" i="1" s="1"/>
  <c r="T112" i="1" s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Y85" i="3"/>
  <c r="X85" i="3"/>
  <c r="W85" i="3"/>
  <c r="U85" i="3"/>
  <c r="T85" i="3"/>
  <c r="S85" i="3"/>
  <c r="Q85" i="3"/>
  <c r="P85" i="3"/>
  <c r="O85" i="3"/>
  <c r="M85" i="3"/>
  <c r="L85" i="3"/>
  <c r="K85" i="3"/>
  <c r="Y84" i="3"/>
  <c r="X84" i="3"/>
  <c r="W84" i="3"/>
  <c r="U84" i="3"/>
  <c r="T84" i="3"/>
  <c r="S84" i="3"/>
  <c r="Q84" i="3"/>
  <c r="P84" i="3"/>
  <c r="O84" i="3"/>
  <c r="M84" i="3"/>
  <c r="L84" i="3"/>
  <c r="K84" i="3"/>
  <c r="Y83" i="3"/>
  <c r="X83" i="3"/>
  <c r="W83" i="3"/>
  <c r="U83" i="3"/>
  <c r="T83" i="3"/>
  <c r="S83" i="3"/>
  <c r="Q83" i="3"/>
  <c r="P83" i="3"/>
  <c r="O83" i="3"/>
  <c r="M83" i="3"/>
  <c r="L83" i="3"/>
  <c r="K83" i="3"/>
  <c r="W79" i="3"/>
  <c r="X79" i="3"/>
  <c r="Y79" i="3"/>
  <c r="S79" i="3"/>
  <c r="T79" i="3"/>
  <c r="U79" i="3"/>
  <c r="O79" i="3"/>
  <c r="P79" i="3"/>
  <c r="Q79" i="3"/>
  <c r="K79" i="3"/>
  <c r="L79" i="3"/>
  <c r="M79" i="3"/>
  <c r="Y86" i="3"/>
  <c r="X86" i="3"/>
  <c r="W86" i="3"/>
  <c r="U86" i="3"/>
  <c r="T86" i="3"/>
  <c r="S86" i="3"/>
  <c r="Q86" i="3"/>
  <c r="P86" i="3"/>
  <c r="O86" i="3"/>
  <c r="M86" i="3"/>
  <c r="L86" i="3"/>
  <c r="K86" i="3"/>
  <c r="Y81" i="3"/>
  <c r="X81" i="3"/>
  <c r="W81" i="3"/>
  <c r="U81" i="3"/>
  <c r="T81" i="3"/>
  <c r="S81" i="3"/>
  <c r="Q81" i="3"/>
  <c r="P81" i="3"/>
  <c r="O81" i="3"/>
  <c r="M81" i="3"/>
  <c r="L81" i="3"/>
  <c r="K81" i="3"/>
  <c r="Y80" i="3"/>
  <c r="X80" i="3"/>
  <c r="W80" i="3"/>
  <c r="U80" i="3"/>
  <c r="T80" i="3"/>
  <c r="S80" i="3"/>
  <c r="Q80" i="3"/>
  <c r="P80" i="3"/>
  <c r="O80" i="3"/>
  <c r="M80" i="3"/>
  <c r="L80" i="3"/>
  <c r="K80" i="3"/>
  <c r="Y78" i="3"/>
  <c r="X78" i="3"/>
  <c r="W78" i="3"/>
  <c r="U78" i="3"/>
  <c r="T78" i="3"/>
  <c r="S78" i="3"/>
  <c r="Q78" i="3"/>
  <c r="P78" i="3"/>
  <c r="O78" i="3"/>
  <c r="M78" i="3"/>
  <c r="L78" i="3"/>
  <c r="K78" i="3"/>
  <c r="Y77" i="3"/>
  <c r="X77" i="3"/>
  <c r="W77" i="3"/>
  <c r="U77" i="3"/>
  <c r="T77" i="3"/>
  <c r="S77" i="3"/>
  <c r="Q77" i="3"/>
  <c r="P77" i="3"/>
  <c r="O77" i="3"/>
  <c r="M77" i="3"/>
  <c r="L77" i="3"/>
  <c r="K77" i="3"/>
  <c r="Y76" i="3"/>
  <c r="X76" i="3"/>
  <c r="W76" i="3"/>
  <c r="U76" i="3"/>
  <c r="T76" i="3"/>
  <c r="S76" i="3"/>
  <c r="Q76" i="3"/>
  <c r="P76" i="3"/>
  <c r="O76" i="3"/>
  <c r="M76" i="3"/>
  <c r="L76" i="3"/>
  <c r="K76" i="3"/>
  <c r="Y75" i="3"/>
  <c r="X75" i="3"/>
  <c r="W75" i="3"/>
  <c r="U75" i="3"/>
  <c r="T75" i="3"/>
  <c r="S75" i="3"/>
  <c r="Q75" i="3"/>
  <c r="P75" i="3"/>
  <c r="O75" i="3"/>
  <c r="M75" i="3"/>
  <c r="L75" i="3"/>
  <c r="K75" i="3"/>
  <c r="Y74" i="3"/>
  <c r="X74" i="3"/>
  <c r="W74" i="3"/>
  <c r="U74" i="3"/>
  <c r="T74" i="3"/>
  <c r="S74" i="3"/>
  <c r="Q74" i="3"/>
  <c r="P74" i="3"/>
  <c r="O74" i="3"/>
  <c r="M74" i="3"/>
  <c r="L74" i="3"/>
  <c r="K74" i="3"/>
  <c r="Y73" i="3"/>
  <c r="X73" i="3"/>
  <c r="W73" i="3"/>
  <c r="U73" i="3"/>
  <c r="T73" i="3"/>
  <c r="S73" i="3"/>
  <c r="Q73" i="3"/>
  <c r="P73" i="3"/>
  <c r="O73" i="3"/>
  <c r="M73" i="3"/>
  <c r="L73" i="3"/>
  <c r="K73" i="3"/>
  <c r="Y72" i="3"/>
  <c r="X72" i="3"/>
  <c r="W72" i="3"/>
  <c r="U72" i="3"/>
  <c r="T72" i="3"/>
  <c r="S72" i="3"/>
  <c r="Q72" i="3"/>
  <c r="P72" i="3"/>
  <c r="O72" i="3"/>
  <c r="M72" i="3"/>
  <c r="L72" i="3"/>
  <c r="K72" i="3"/>
  <c r="Y71" i="3"/>
  <c r="X71" i="3"/>
  <c r="W71" i="3"/>
  <c r="U71" i="3"/>
  <c r="T71" i="3"/>
  <c r="S71" i="3"/>
  <c r="Q71" i="3"/>
  <c r="P71" i="3"/>
  <c r="O71" i="3"/>
  <c r="M71" i="3"/>
  <c r="L71" i="3"/>
  <c r="K71" i="3"/>
  <c r="Y70" i="3"/>
  <c r="X70" i="3"/>
  <c r="W70" i="3"/>
  <c r="U70" i="3"/>
  <c r="T70" i="3"/>
  <c r="S70" i="3"/>
  <c r="Q70" i="3"/>
  <c r="P70" i="3"/>
  <c r="O70" i="3"/>
  <c r="M70" i="3"/>
  <c r="L70" i="3"/>
  <c r="K70" i="3"/>
  <c r="Y69" i="3"/>
  <c r="X69" i="3"/>
  <c r="W69" i="3"/>
  <c r="U69" i="3"/>
  <c r="T69" i="3"/>
  <c r="S69" i="3"/>
  <c r="Q69" i="3"/>
  <c r="P69" i="3"/>
  <c r="O69" i="3"/>
  <c r="M69" i="3"/>
  <c r="L69" i="3"/>
  <c r="K69" i="3"/>
  <c r="P86" i="1"/>
  <c r="S86" i="1" s="1"/>
  <c r="V86" i="1" s="1"/>
  <c r="O86" i="1"/>
  <c r="R86" i="1" s="1"/>
  <c r="U86" i="1" s="1"/>
  <c r="N86" i="1"/>
  <c r="Q86" i="1" s="1"/>
  <c r="T86" i="1" s="1"/>
  <c r="P82" i="1"/>
  <c r="S82" i="1" s="1"/>
  <c r="V82" i="1" s="1"/>
  <c r="O82" i="1"/>
  <c r="R82" i="1" s="1"/>
  <c r="U82" i="1" s="1"/>
  <c r="N82" i="1"/>
  <c r="Q82" i="1" s="1"/>
  <c r="T82" i="1" s="1"/>
  <c r="P81" i="1"/>
  <c r="S81" i="1" s="1"/>
  <c r="V81" i="1" s="1"/>
  <c r="O81" i="1"/>
  <c r="R81" i="1" s="1"/>
  <c r="U81" i="1" s="1"/>
  <c r="N81" i="1"/>
  <c r="Q81" i="1" s="1"/>
  <c r="T81" i="1" s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Y66" i="3"/>
  <c r="X66" i="3"/>
  <c r="W66" i="3"/>
  <c r="U66" i="3"/>
  <c r="T66" i="3"/>
  <c r="S66" i="3"/>
  <c r="Q66" i="3"/>
  <c r="P66" i="3"/>
  <c r="O66" i="3"/>
  <c r="M66" i="3"/>
  <c r="L66" i="3"/>
  <c r="K66" i="3"/>
  <c r="Y65" i="3"/>
  <c r="X65" i="3"/>
  <c r="W65" i="3"/>
  <c r="U65" i="3"/>
  <c r="T65" i="3"/>
  <c r="S65" i="3"/>
  <c r="Q65" i="3"/>
  <c r="P65" i="3"/>
  <c r="O65" i="3"/>
  <c r="M65" i="3"/>
  <c r="L65" i="3"/>
  <c r="K65" i="3"/>
  <c r="Y64" i="3"/>
  <c r="X64" i="3"/>
  <c r="W64" i="3"/>
  <c r="U64" i="3"/>
  <c r="T64" i="3"/>
  <c r="S64" i="3"/>
  <c r="Q64" i="3"/>
  <c r="P64" i="3"/>
  <c r="O64" i="3"/>
  <c r="M64" i="3"/>
  <c r="L64" i="3"/>
  <c r="K64" i="3"/>
  <c r="Y63" i="3"/>
  <c r="X63" i="3"/>
  <c r="W63" i="3"/>
  <c r="U63" i="3"/>
  <c r="T63" i="3"/>
  <c r="S63" i="3"/>
  <c r="Q63" i="3"/>
  <c r="P63" i="3"/>
  <c r="O63" i="3"/>
  <c r="M63" i="3"/>
  <c r="L63" i="3"/>
  <c r="K63" i="3"/>
  <c r="Y62" i="3"/>
  <c r="X62" i="3"/>
  <c r="W62" i="3"/>
  <c r="U62" i="3"/>
  <c r="T62" i="3"/>
  <c r="S62" i="3"/>
  <c r="Q62" i="3"/>
  <c r="P62" i="3"/>
  <c r="O62" i="3"/>
  <c r="M62" i="3"/>
  <c r="L62" i="3"/>
  <c r="K62" i="3"/>
  <c r="Y61" i="3"/>
  <c r="X61" i="3"/>
  <c r="W61" i="3"/>
  <c r="U61" i="3"/>
  <c r="T61" i="3"/>
  <c r="S61" i="3"/>
  <c r="Q61" i="3"/>
  <c r="P61" i="3"/>
  <c r="O61" i="3"/>
  <c r="M61" i="3"/>
  <c r="L61" i="3"/>
  <c r="K61" i="3"/>
  <c r="Y60" i="3"/>
  <c r="X60" i="3"/>
  <c r="W60" i="3"/>
  <c r="U60" i="3"/>
  <c r="T60" i="3"/>
  <c r="S60" i="3"/>
  <c r="Q60" i="3"/>
  <c r="P60" i="3"/>
  <c r="O60" i="3"/>
  <c r="M60" i="3"/>
  <c r="L60" i="3"/>
  <c r="K60" i="3"/>
  <c r="Y59" i="3"/>
  <c r="X59" i="3"/>
  <c r="W59" i="3"/>
  <c r="U59" i="3"/>
  <c r="T59" i="3"/>
  <c r="S59" i="3"/>
  <c r="Q59" i="3"/>
  <c r="P59" i="3"/>
  <c r="O59" i="3"/>
  <c r="M59" i="3"/>
  <c r="L59" i="3"/>
  <c r="K59" i="3"/>
  <c r="Y58" i="3"/>
  <c r="X58" i="3"/>
  <c r="W58" i="3"/>
  <c r="U58" i="3"/>
  <c r="T58" i="3"/>
  <c r="S58" i="3"/>
  <c r="Q58" i="3"/>
  <c r="P58" i="3"/>
  <c r="O58" i="3"/>
  <c r="M58" i="3"/>
  <c r="L58" i="3"/>
  <c r="K58" i="3"/>
  <c r="Y57" i="3"/>
  <c r="X57" i="3"/>
  <c r="W57" i="3"/>
  <c r="U57" i="3"/>
  <c r="T57" i="3"/>
  <c r="S57" i="3"/>
  <c r="Q57" i="3"/>
  <c r="P57" i="3"/>
  <c r="O57" i="3"/>
  <c r="M57" i="3"/>
  <c r="L57" i="3"/>
  <c r="K57" i="3"/>
  <c r="Y56" i="3"/>
  <c r="X56" i="3"/>
  <c r="W56" i="3"/>
  <c r="U56" i="3"/>
  <c r="T56" i="3"/>
  <c r="S56" i="3"/>
  <c r="Q56" i="3"/>
  <c r="P56" i="3"/>
  <c r="O56" i="3"/>
  <c r="M56" i="3"/>
  <c r="L56" i="3"/>
  <c r="K56" i="3"/>
  <c r="Y55" i="3"/>
  <c r="X55" i="3"/>
  <c r="W55" i="3"/>
  <c r="U55" i="3"/>
  <c r="T55" i="3"/>
  <c r="S55" i="3"/>
  <c r="Q55" i="3"/>
  <c r="P55" i="3"/>
  <c r="O55" i="3"/>
  <c r="M55" i="3"/>
  <c r="L55" i="3"/>
  <c r="K55" i="3"/>
  <c r="Y54" i="3"/>
  <c r="X54" i="3"/>
  <c r="W54" i="3"/>
  <c r="U54" i="3"/>
  <c r="T54" i="3"/>
  <c r="S54" i="3"/>
  <c r="Q54" i="3"/>
  <c r="P54" i="3"/>
  <c r="O54" i="3"/>
  <c r="M54" i="3"/>
  <c r="L54" i="3"/>
  <c r="K54" i="3"/>
  <c r="Y53" i="3"/>
  <c r="X53" i="3"/>
  <c r="W53" i="3"/>
  <c r="U53" i="3"/>
  <c r="T53" i="3"/>
  <c r="S53" i="3"/>
  <c r="Q53" i="3"/>
  <c r="P53" i="3"/>
  <c r="O53" i="3"/>
  <c r="M53" i="3"/>
  <c r="L53" i="3"/>
  <c r="K53" i="3"/>
  <c r="Y52" i="3"/>
  <c r="X52" i="3"/>
  <c r="W52" i="3"/>
  <c r="U52" i="3"/>
  <c r="T52" i="3"/>
  <c r="S52" i="3"/>
  <c r="Q52" i="3"/>
  <c r="P52" i="3"/>
  <c r="O52" i="3"/>
  <c r="M52" i="3"/>
  <c r="L52" i="3"/>
  <c r="K52" i="3"/>
  <c r="Y51" i="3"/>
  <c r="X51" i="3"/>
  <c r="W51" i="3"/>
  <c r="U51" i="3"/>
  <c r="T51" i="3"/>
  <c r="S51" i="3"/>
  <c r="Q51" i="3"/>
  <c r="P51" i="3"/>
  <c r="O51" i="3"/>
  <c r="M51" i="3"/>
  <c r="L51" i="3"/>
  <c r="K51" i="3"/>
  <c r="Y50" i="3"/>
  <c r="X50" i="3"/>
  <c r="W50" i="3"/>
  <c r="U50" i="3"/>
  <c r="T50" i="3"/>
  <c r="S50" i="3"/>
  <c r="Q50" i="3"/>
  <c r="P50" i="3"/>
  <c r="O50" i="3"/>
  <c r="M50" i="3"/>
  <c r="L50" i="3"/>
  <c r="K50" i="3"/>
  <c r="Y49" i="3"/>
  <c r="X49" i="3"/>
  <c r="W49" i="3"/>
  <c r="U49" i="3"/>
  <c r="T49" i="3"/>
  <c r="S49" i="3"/>
  <c r="Q49" i="3"/>
  <c r="P49" i="3"/>
  <c r="O49" i="3"/>
  <c r="M49" i="3"/>
  <c r="L49" i="3"/>
  <c r="K49" i="3"/>
  <c r="Y48" i="3"/>
  <c r="X48" i="3"/>
  <c r="W48" i="3"/>
  <c r="U48" i="3"/>
  <c r="T48" i="3"/>
  <c r="S48" i="3"/>
  <c r="Q48" i="3"/>
  <c r="P48" i="3"/>
  <c r="O48" i="3"/>
  <c r="M48" i="3"/>
  <c r="L48" i="3"/>
  <c r="K48" i="3"/>
  <c r="Y47" i="3"/>
  <c r="X47" i="3"/>
  <c r="W47" i="3"/>
  <c r="U47" i="3"/>
  <c r="T47" i="3"/>
  <c r="S47" i="3"/>
  <c r="Q47" i="3"/>
  <c r="P47" i="3"/>
  <c r="O47" i="3"/>
  <c r="M47" i="3"/>
  <c r="L47" i="3"/>
  <c r="K47" i="3"/>
  <c r="Y46" i="3"/>
  <c r="X46" i="3"/>
  <c r="W46" i="3"/>
  <c r="U46" i="3"/>
  <c r="T46" i="3"/>
  <c r="S46" i="3"/>
  <c r="Q46" i="3"/>
  <c r="P46" i="3"/>
  <c r="O46" i="3"/>
  <c r="M46" i="3"/>
  <c r="L46" i="3"/>
  <c r="K46" i="3"/>
  <c r="Y45" i="3"/>
  <c r="X45" i="3"/>
  <c r="W45" i="3"/>
  <c r="W67" i="3" s="1"/>
  <c r="M6" i="4" s="1"/>
  <c r="U45" i="3"/>
  <c r="U67" i="3" s="1"/>
  <c r="L6" i="4" s="1"/>
  <c r="T45" i="3"/>
  <c r="T67" i="3" s="1"/>
  <c r="K6" i="4" s="1"/>
  <c r="S45" i="3"/>
  <c r="S67" i="3" s="1"/>
  <c r="J6" i="4" s="1"/>
  <c r="Q45" i="3"/>
  <c r="Q67" i="3" s="1"/>
  <c r="I6" i="4" s="1"/>
  <c r="P45" i="3"/>
  <c r="P67" i="3" s="1"/>
  <c r="H6" i="4" s="1"/>
  <c r="O45" i="3"/>
  <c r="O67" i="3" s="1"/>
  <c r="G6" i="4" s="1"/>
  <c r="M45" i="3"/>
  <c r="M67" i="3" s="1"/>
  <c r="F6" i="4" s="1"/>
  <c r="L45" i="3"/>
  <c r="L67" i="3" s="1"/>
  <c r="E6" i="4" s="1"/>
  <c r="K45" i="3"/>
  <c r="K67" i="3" s="1"/>
  <c r="D6" i="4" s="1"/>
  <c r="P66" i="1"/>
  <c r="S66" i="1" s="1"/>
  <c r="V66" i="1" s="1"/>
  <c r="O66" i="1"/>
  <c r="R66" i="1" s="1"/>
  <c r="U66" i="1" s="1"/>
  <c r="N66" i="1"/>
  <c r="Q66" i="1" s="1"/>
  <c r="T66" i="1" s="1"/>
  <c r="P65" i="1"/>
  <c r="O65" i="1"/>
  <c r="N65" i="1"/>
  <c r="P64" i="1"/>
  <c r="O64" i="1"/>
  <c r="N64" i="1"/>
  <c r="P63" i="1"/>
  <c r="O63" i="1"/>
  <c r="N63" i="1"/>
  <c r="P62" i="1"/>
  <c r="S62" i="1" s="1"/>
  <c r="V62" i="1" s="1"/>
  <c r="O62" i="1"/>
  <c r="R62" i="1" s="1"/>
  <c r="U62" i="1" s="1"/>
  <c r="N62" i="1"/>
  <c r="Q62" i="1" s="1"/>
  <c r="T62" i="1" s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Y42" i="3"/>
  <c r="X42" i="3"/>
  <c r="W42" i="3"/>
  <c r="U42" i="3"/>
  <c r="T42" i="3"/>
  <c r="S42" i="3"/>
  <c r="Q42" i="3"/>
  <c r="P42" i="3"/>
  <c r="O42" i="3"/>
  <c r="M42" i="3"/>
  <c r="L42" i="3"/>
  <c r="K42" i="3"/>
  <c r="Y41" i="3"/>
  <c r="X41" i="3"/>
  <c r="W41" i="3"/>
  <c r="U41" i="3"/>
  <c r="T41" i="3"/>
  <c r="S41" i="3"/>
  <c r="Q41" i="3"/>
  <c r="P41" i="3"/>
  <c r="O41" i="3"/>
  <c r="M41" i="3"/>
  <c r="L41" i="3"/>
  <c r="K41" i="3"/>
  <c r="Y40" i="3"/>
  <c r="X40" i="3"/>
  <c r="W40" i="3"/>
  <c r="U40" i="3"/>
  <c r="T40" i="3"/>
  <c r="S40" i="3"/>
  <c r="Q40" i="3"/>
  <c r="P40" i="3"/>
  <c r="O40" i="3"/>
  <c r="M40" i="3"/>
  <c r="L40" i="3"/>
  <c r="K40" i="3"/>
  <c r="Y39" i="3"/>
  <c r="X39" i="3"/>
  <c r="W39" i="3"/>
  <c r="U39" i="3"/>
  <c r="T39" i="3"/>
  <c r="S39" i="3"/>
  <c r="Q39" i="3"/>
  <c r="P39" i="3"/>
  <c r="O39" i="3"/>
  <c r="M39" i="3"/>
  <c r="L39" i="3"/>
  <c r="K39" i="3"/>
  <c r="Y38" i="3"/>
  <c r="X38" i="3"/>
  <c r="W38" i="3"/>
  <c r="U38" i="3"/>
  <c r="T38" i="3"/>
  <c r="S38" i="3"/>
  <c r="Q38" i="3"/>
  <c r="P38" i="3"/>
  <c r="O38" i="3"/>
  <c r="M38" i="3"/>
  <c r="L38" i="3"/>
  <c r="K38" i="3"/>
  <c r="Y37" i="3"/>
  <c r="X37" i="3"/>
  <c r="W37" i="3"/>
  <c r="U37" i="3"/>
  <c r="T37" i="3"/>
  <c r="S37" i="3"/>
  <c r="Q37" i="3"/>
  <c r="P37" i="3"/>
  <c r="O37" i="3"/>
  <c r="M37" i="3"/>
  <c r="L37" i="3"/>
  <c r="K37" i="3"/>
  <c r="Y36" i="3"/>
  <c r="X36" i="3"/>
  <c r="W36" i="3"/>
  <c r="U36" i="3"/>
  <c r="T36" i="3"/>
  <c r="S36" i="3"/>
  <c r="Q36" i="3"/>
  <c r="P36" i="3"/>
  <c r="O36" i="3"/>
  <c r="M36" i="3"/>
  <c r="L36" i="3"/>
  <c r="K36" i="3"/>
  <c r="Y35" i="3"/>
  <c r="X35" i="3"/>
  <c r="W35" i="3"/>
  <c r="U35" i="3"/>
  <c r="T35" i="3"/>
  <c r="S35" i="3"/>
  <c r="Q35" i="3"/>
  <c r="P35" i="3"/>
  <c r="O35" i="3"/>
  <c r="M35" i="3"/>
  <c r="L35" i="3"/>
  <c r="K35" i="3"/>
  <c r="Y34" i="3"/>
  <c r="X34" i="3"/>
  <c r="W34" i="3"/>
  <c r="U34" i="3"/>
  <c r="T34" i="3"/>
  <c r="S34" i="3"/>
  <c r="Q34" i="3"/>
  <c r="P34" i="3"/>
  <c r="O34" i="3"/>
  <c r="M34" i="3"/>
  <c r="L34" i="3"/>
  <c r="K34" i="3"/>
  <c r="Y33" i="3"/>
  <c r="X33" i="3"/>
  <c r="W33" i="3"/>
  <c r="U33" i="3"/>
  <c r="T33" i="3"/>
  <c r="S33" i="3"/>
  <c r="Q33" i="3"/>
  <c r="P33" i="3"/>
  <c r="O33" i="3"/>
  <c r="M33" i="3"/>
  <c r="L33" i="3"/>
  <c r="K33" i="3"/>
  <c r="Y32" i="3"/>
  <c r="X32" i="3"/>
  <c r="W32" i="3"/>
  <c r="U32" i="3"/>
  <c r="T32" i="3"/>
  <c r="S32" i="3"/>
  <c r="Q32" i="3"/>
  <c r="P32" i="3"/>
  <c r="O32" i="3"/>
  <c r="M32" i="3"/>
  <c r="L32" i="3"/>
  <c r="K32" i="3"/>
  <c r="Y31" i="3"/>
  <c r="X31" i="3"/>
  <c r="W31" i="3"/>
  <c r="U31" i="3"/>
  <c r="T31" i="3"/>
  <c r="S31" i="3"/>
  <c r="Q31" i="3"/>
  <c r="P31" i="3"/>
  <c r="O31" i="3"/>
  <c r="M31" i="3"/>
  <c r="L31" i="3"/>
  <c r="K31" i="3"/>
  <c r="Y30" i="3"/>
  <c r="X30" i="3"/>
  <c r="W30" i="3"/>
  <c r="U30" i="3"/>
  <c r="T30" i="3"/>
  <c r="S30" i="3"/>
  <c r="Q30" i="3"/>
  <c r="P30" i="3"/>
  <c r="O30" i="3"/>
  <c r="M30" i="3"/>
  <c r="L30" i="3"/>
  <c r="K30" i="3"/>
  <c r="Y29" i="3"/>
  <c r="X29" i="3"/>
  <c r="W29" i="3"/>
  <c r="U29" i="3"/>
  <c r="T29" i="3"/>
  <c r="S29" i="3"/>
  <c r="Q29" i="3"/>
  <c r="P29" i="3"/>
  <c r="O29" i="3"/>
  <c r="M29" i="3"/>
  <c r="L29" i="3"/>
  <c r="K29" i="3"/>
  <c r="Y28" i="3"/>
  <c r="X28" i="3"/>
  <c r="W28" i="3"/>
  <c r="U28" i="3"/>
  <c r="T28" i="3"/>
  <c r="S28" i="3"/>
  <c r="Q28" i="3"/>
  <c r="P28" i="3"/>
  <c r="O28" i="3"/>
  <c r="M28" i="3"/>
  <c r="L28" i="3"/>
  <c r="K28" i="3"/>
  <c r="Y27" i="3"/>
  <c r="X27" i="3"/>
  <c r="W27" i="3"/>
  <c r="U27" i="3"/>
  <c r="T27" i="3"/>
  <c r="S27" i="3"/>
  <c r="Q27" i="3"/>
  <c r="P27" i="3"/>
  <c r="O27" i="3"/>
  <c r="M27" i="3"/>
  <c r="L27" i="3"/>
  <c r="K27" i="3"/>
  <c r="Y26" i="3"/>
  <c r="Y43" i="3" s="1"/>
  <c r="O5" i="4" s="1"/>
  <c r="X26" i="3"/>
  <c r="W26" i="3"/>
  <c r="U26" i="3"/>
  <c r="T26" i="3"/>
  <c r="S26" i="3"/>
  <c r="Q26" i="3"/>
  <c r="P26" i="3"/>
  <c r="O26" i="3"/>
  <c r="M26" i="3"/>
  <c r="L26" i="3"/>
  <c r="K26" i="3"/>
  <c r="X25" i="3"/>
  <c r="W25" i="3"/>
  <c r="U25" i="3"/>
  <c r="T25" i="3"/>
  <c r="S25" i="3"/>
  <c r="Q25" i="3"/>
  <c r="P25" i="3"/>
  <c r="O25" i="3"/>
  <c r="M25" i="3"/>
  <c r="L25" i="3"/>
  <c r="K25" i="3"/>
  <c r="P47" i="1"/>
  <c r="O47" i="1"/>
  <c r="N47" i="1"/>
  <c r="P49" i="1"/>
  <c r="S49" i="1" s="1"/>
  <c r="V49" i="1" s="1"/>
  <c r="O49" i="1"/>
  <c r="R49" i="1" s="1"/>
  <c r="U49" i="1" s="1"/>
  <c r="N49" i="1"/>
  <c r="Q49" i="1" s="1"/>
  <c r="T49" i="1" s="1"/>
  <c r="P48" i="1"/>
  <c r="O48" i="1"/>
  <c r="N48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Y22" i="3"/>
  <c r="X22" i="3"/>
  <c r="W22" i="3"/>
  <c r="U22" i="3"/>
  <c r="T22" i="3"/>
  <c r="S22" i="3"/>
  <c r="Q22" i="3"/>
  <c r="P22" i="3"/>
  <c r="O22" i="3"/>
  <c r="M22" i="3"/>
  <c r="L22" i="3"/>
  <c r="K22" i="3"/>
  <c r="Y21" i="3"/>
  <c r="X21" i="3"/>
  <c r="W21" i="3"/>
  <c r="U21" i="3"/>
  <c r="T21" i="3"/>
  <c r="S21" i="3"/>
  <c r="Q21" i="3"/>
  <c r="P21" i="3"/>
  <c r="O21" i="3"/>
  <c r="M21" i="3"/>
  <c r="L21" i="3"/>
  <c r="K21" i="3"/>
  <c r="Y20" i="3"/>
  <c r="X20" i="3"/>
  <c r="W20" i="3"/>
  <c r="U20" i="3"/>
  <c r="T20" i="3"/>
  <c r="S20" i="3"/>
  <c r="Q20" i="3"/>
  <c r="P20" i="3"/>
  <c r="O20" i="3"/>
  <c r="M20" i="3"/>
  <c r="L20" i="3"/>
  <c r="K20" i="3"/>
  <c r="Y19" i="3"/>
  <c r="X19" i="3"/>
  <c r="W19" i="3"/>
  <c r="U19" i="3"/>
  <c r="T19" i="3"/>
  <c r="S19" i="3"/>
  <c r="Q19" i="3"/>
  <c r="P19" i="3"/>
  <c r="O19" i="3"/>
  <c r="M19" i="3"/>
  <c r="L19" i="3"/>
  <c r="K19" i="3"/>
  <c r="Y82" i="3"/>
  <c r="X82" i="3"/>
  <c r="W82" i="3"/>
  <c r="U82" i="3"/>
  <c r="T82" i="3"/>
  <c r="S82" i="3"/>
  <c r="Q82" i="3"/>
  <c r="P82" i="3"/>
  <c r="O82" i="3"/>
  <c r="M82" i="3"/>
  <c r="L82" i="3"/>
  <c r="K82" i="3"/>
  <c r="Y18" i="3"/>
  <c r="X18" i="3"/>
  <c r="W18" i="3"/>
  <c r="U18" i="3"/>
  <c r="T18" i="3"/>
  <c r="S18" i="3"/>
  <c r="Q18" i="3"/>
  <c r="P18" i="3"/>
  <c r="O18" i="3"/>
  <c r="M18" i="3"/>
  <c r="L18" i="3"/>
  <c r="K18" i="3"/>
  <c r="Y17" i="3"/>
  <c r="X17" i="3"/>
  <c r="W17" i="3"/>
  <c r="U17" i="3"/>
  <c r="T17" i="3"/>
  <c r="S17" i="3"/>
  <c r="Q17" i="3"/>
  <c r="P17" i="3"/>
  <c r="O17" i="3"/>
  <c r="M17" i="3"/>
  <c r="L17" i="3"/>
  <c r="K17" i="3"/>
  <c r="Y16" i="3"/>
  <c r="X16" i="3"/>
  <c r="W16" i="3"/>
  <c r="U16" i="3"/>
  <c r="T16" i="3"/>
  <c r="S16" i="3"/>
  <c r="Q16" i="3"/>
  <c r="P16" i="3"/>
  <c r="O16" i="3"/>
  <c r="M16" i="3"/>
  <c r="L16" i="3"/>
  <c r="K16" i="3"/>
  <c r="Y15" i="3"/>
  <c r="X15" i="3"/>
  <c r="W15" i="3"/>
  <c r="U15" i="3"/>
  <c r="T15" i="3"/>
  <c r="S15" i="3"/>
  <c r="Q15" i="3"/>
  <c r="P15" i="3"/>
  <c r="O15" i="3"/>
  <c r="M15" i="3"/>
  <c r="L15" i="3"/>
  <c r="K15" i="3"/>
  <c r="Y14" i="3"/>
  <c r="X14" i="3"/>
  <c r="W14" i="3"/>
  <c r="U14" i="3"/>
  <c r="T14" i="3"/>
  <c r="S14" i="3"/>
  <c r="Q14" i="3"/>
  <c r="P14" i="3"/>
  <c r="O14" i="3"/>
  <c r="M14" i="3"/>
  <c r="L14" i="3"/>
  <c r="K14" i="3"/>
  <c r="Y13" i="3"/>
  <c r="X13" i="3"/>
  <c r="W13" i="3"/>
  <c r="U13" i="3"/>
  <c r="T13" i="3"/>
  <c r="S13" i="3"/>
  <c r="Q13" i="3"/>
  <c r="P13" i="3"/>
  <c r="O13" i="3"/>
  <c r="M13" i="3"/>
  <c r="L13" i="3"/>
  <c r="K13" i="3"/>
  <c r="Y12" i="3"/>
  <c r="X12" i="3"/>
  <c r="W12" i="3"/>
  <c r="U12" i="3"/>
  <c r="T12" i="3"/>
  <c r="S12" i="3"/>
  <c r="Q12" i="3"/>
  <c r="P12" i="3"/>
  <c r="O12" i="3"/>
  <c r="M12" i="3"/>
  <c r="L12" i="3"/>
  <c r="K12" i="3"/>
  <c r="Y11" i="3"/>
  <c r="X11" i="3"/>
  <c r="W11" i="3"/>
  <c r="U11" i="3"/>
  <c r="T11" i="3"/>
  <c r="S11" i="3"/>
  <c r="Q11" i="3"/>
  <c r="P11" i="3"/>
  <c r="O11" i="3"/>
  <c r="M11" i="3"/>
  <c r="L11" i="3"/>
  <c r="K11" i="3"/>
  <c r="Y10" i="3"/>
  <c r="X10" i="3"/>
  <c r="W10" i="3"/>
  <c r="U10" i="3"/>
  <c r="T10" i="3"/>
  <c r="S10" i="3"/>
  <c r="Q10" i="3"/>
  <c r="P10" i="3"/>
  <c r="O10" i="3"/>
  <c r="M10" i="3"/>
  <c r="L10" i="3"/>
  <c r="K10" i="3"/>
  <c r="Y9" i="3"/>
  <c r="X9" i="3"/>
  <c r="W9" i="3"/>
  <c r="W23" i="3" s="1"/>
  <c r="M4" i="4" s="1"/>
  <c r="U9" i="3"/>
  <c r="U23" i="3" s="1"/>
  <c r="L4" i="4" s="1"/>
  <c r="T9" i="3"/>
  <c r="T23" i="3" s="1"/>
  <c r="K4" i="4" s="1"/>
  <c r="S9" i="3"/>
  <c r="S23" i="3" s="1"/>
  <c r="J4" i="4" s="1"/>
  <c r="Q9" i="3"/>
  <c r="Q23" i="3" s="1"/>
  <c r="I4" i="4" s="1"/>
  <c r="P9" i="3"/>
  <c r="P23" i="3" s="1"/>
  <c r="H4" i="4" s="1"/>
  <c r="O9" i="3"/>
  <c r="O23" i="3" s="1"/>
  <c r="G4" i="4" s="1"/>
  <c r="M9" i="3"/>
  <c r="M23" i="3" s="1"/>
  <c r="F4" i="4" s="1"/>
  <c r="L9" i="3"/>
  <c r="L23" i="3" s="1"/>
  <c r="E4" i="4" s="1"/>
  <c r="K9" i="3"/>
  <c r="K23" i="3" s="1"/>
  <c r="D4" i="4" s="1"/>
  <c r="Q375" i="1" l="1"/>
  <c r="T375" i="1" s="1"/>
  <c r="S375" i="1"/>
  <c r="V375" i="1" s="1"/>
  <c r="W418" i="3"/>
  <c r="M23" i="4" s="1"/>
  <c r="Y418" i="3"/>
  <c r="O23" i="4" s="1"/>
  <c r="K399" i="3"/>
  <c r="D22" i="4" s="1"/>
  <c r="M399" i="3"/>
  <c r="F22" i="4" s="1"/>
  <c r="P399" i="3"/>
  <c r="H22" i="4" s="1"/>
  <c r="S399" i="3"/>
  <c r="J22" i="4" s="1"/>
  <c r="U399" i="3"/>
  <c r="L22" i="4" s="1"/>
  <c r="X399" i="3"/>
  <c r="N22" i="4" s="1"/>
  <c r="P199" i="3"/>
  <c r="H12" i="4" s="1"/>
  <c r="L399" i="3"/>
  <c r="E22" i="4" s="1"/>
  <c r="O399" i="3"/>
  <c r="G22" i="4" s="1"/>
  <c r="Q399" i="3"/>
  <c r="I22" i="4" s="1"/>
  <c r="T399" i="3"/>
  <c r="K22" i="4" s="1"/>
  <c r="X418" i="3"/>
  <c r="N23" i="4" s="1"/>
  <c r="W399" i="3"/>
  <c r="M22" i="4" s="1"/>
  <c r="Q134" i="3"/>
  <c r="I9" i="4" s="1"/>
  <c r="K418" i="3"/>
  <c r="D23" i="4" s="1"/>
  <c r="M418" i="3"/>
  <c r="F23" i="4" s="1"/>
  <c r="P418" i="3"/>
  <c r="H23" i="4" s="1"/>
  <c r="S418" i="3"/>
  <c r="J23" i="4" s="1"/>
  <c r="U418" i="3"/>
  <c r="L23" i="4" s="1"/>
  <c r="Y291" i="3"/>
  <c r="O16" i="4" s="1"/>
  <c r="R367" i="1"/>
  <c r="U367" i="1" s="1"/>
  <c r="R375" i="1"/>
  <c r="U375" i="1" s="1"/>
  <c r="R361" i="1"/>
  <c r="U361" i="1" s="1"/>
  <c r="Q367" i="1"/>
  <c r="T367" i="1" s="1"/>
  <c r="T385" i="1" s="1"/>
  <c r="F23" i="2" s="1"/>
  <c r="S367" i="1"/>
  <c r="V367" i="1" s="1"/>
  <c r="R380" i="1"/>
  <c r="V380" i="1"/>
  <c r="U380" i="1"/>
  <c r="U385" i="1" s="1"/>
  <c r="G23" i="2" s="1"/>
  <c r="S267" i="3"/>
  <c r="J15" i="4" s="1"/>
  <c r="L120" i="3"/>
  <c r="E8" i="4" s="1"/>
  <c r="O120" i="3"/>
  <c r="G8" i="4" s="1"/>
  <c r="Q120" i="3"/>
  <c r="I8" i="4" s="1"/>
  <c r="T120" i="3"/>
  <c r="K8" i="4" s="1"/>
  <c r="W120" i="3"/>
  <c r="M8" i="4" s="1"/>
  <c r="Y120" i="3"/>
  <c r="O8" i="4" s="1"/>
  <c r="Q84" i="1"/>
  <c r="T84" i="1" s="1"/>
  <c r="S84" i="1"/>
  <c r="V84" i="1" s="1"/>
  <c r="Q351" i="1"/>
  <c r="T351" i="1" s="1"/>
  <c r="S351" i="1"/>
  <c r="V351" i="1" s="1"/>
  <c r="Q332" i="1"/>
  <c r="T332" i="1" s="1"/>
  <c r="S332" i="1"/>
  <c r="V332" i="1" s="1"/>
  <c r="R84" i="1"/>
  <c r="U84" i="1" s="1"/>
  <c r="R351" i="1"/>
  <c r="U351" i="1" s="1"/>
  <c r="Q361" i="1"/>
  <c r="T361" i="1" s="1"/>
  <c r="S361" i="1"/>
  <c r="V361" i="1" s="1"/>
  <c r="U360" i="1"/>
  <c r="R332" i="1"/>
  <c r="U332" i="1" s="1"/>
  <c r="R298" i="1"/>
  <c r="U298" i="1" s="1"/>
  <c r="Q307" i="1"/>
  <c r="T307" i="1" s="1"/>
  <c r="S307" i="1"/>
  <c r="V307" i="1" s="1"/>
  <c r="Q317" i="1"/>
  <c r="T317" i="1" s="1"/>
  <c r="R307" i="1"/>
  <c r="U307" i="1" s="1"/>
  <c r="R317" i="1"/>
  <c r="U317" i="1" s="1"/>
  <c r="Q325" i="1"/>
  <c r="T325" i="1" s="1"/>
  <c r="S325" i="1"/>
  <c r="V325" i="1" s="1"/>
  <c r="Q298" i="1"/>
  <c r="S298" i="1"/>
  <c r="V298" i="1" s="1"/>
  <c r="R312" i="1"/>
  <c r="S317" i="1"/>
  <c r="V317" i="1" s="1"/>
  <c r="R325" i="1"/>
  <c r="U325" i="1" s="1"/>
  <c r="R346" i="1"/>
  <c r="R365" i="1" s="1"/>
  <c r="D22" i="2" s="1"/>
  <c r="Q338" i="1"/>
  <c r="S338" i="1"/>
  <c r="Q312" i="1"/>
  <c r="S312" i="1"/>
  <c r="Q346" i="1"/>
  <c r="S346" i="1"/>
  <c r="S365" i="1" s="1"/>
  <c r="E22" i="2" s="1"/>
  <c r="R338" i="1"/>
  <c r="V346" i="1"/>
  <c r="V365" i="1" s="1"/>
  <c r="H22" i="2" s="1"/>
  <c r="M364" i="3"/>
  <c r="F20" i="4" s="1"/>
  <c r="P364" i="3"/>
  <c r="H20" i="4" s="1"/>
  <c r="S364" i="3"/>
  <c r="J20" i="4" s="1"/>
  <c r="U364" i="3"/>
  <c r="L20" i="4" s="1"/>
  <c r="X364" i="3"/>
  <c r="N20" i="4" s="1"/>
  <c r="L364" i="3"/>
  <c r="E20" i="4" s="1"/>
  <c r="O364" i="3"/>
  <c r="G20" i="4" s="1"/>
  <c r="Q364" i="3"/>
  <c r="I20" i="4" s="1"/>
  <c r="T364" i="3"/>
  <c r="K20" i="4" s="1"/>
  <c r="W364" i="3"/>
  <c r="M20" i="4" s="1"/>
  <c r="Y364" i="3"/>
  <c r="O20" i="4" s="1"/>
  <c r="V312" i="1"/>
  <c r="U312" i="1"/>
  <c r="Q274" i="1"/>
  <c r="T274" i="1" s="1"/>
  <c r="Q280" i="1"/>
  <c r="T280" i="1" s="1"/>
  <c r="S280" i="1"/>
  <c r="V280" i="1" s="1"/>
  <c r="R221" i="1"/>
  <c r="U221" i="1" s="1"/>
  <c r="Q224" i="1"/>
  <c r="T224" i="1" s="1"/>
  <c r="S224" i="1"/>
  <c r="V224" i="1" s="1"/>
  <c r="S232" i="1"/>
  <c r="V232" i="1" s="1"/>
  <c r="Q265" i="1"/>
  <c r="T265" i="1" s="1"/>
  <c r="S265" i="1"/>
  <c r="V265" i="1" s="1"/>
  <c r="R268" i="1"/>
  <c r="U268" i="1" s="1"/>
  <c r="R274" i="1"/>
  <c r="U274" i="1" s="1"/>
  <c r="R280" i="1"/>
  <c r="U280" i="1" s="1"/>
  <c r="Q290" i="1"/>
  <c r="T290" i="1" s="1"/>
  <c r="S290" i="1"/>
  <c r="V290" i="1" s="1"/>
  <c r="Q232" i="1"/>
  <c r="T232" i="1" s="1"/>
  <c r="R232" i="1"/>
  <c r="U232" i="1" s="1"/>
  <c r="Q248" i="1"/>
  <c r="T248" i="1" s="1"/>
  <c r="S248" i="1"/>
  <c r="V248" i="1" s="1"/>
  <c r="Q256" i="1"/>
  <c r="T256" i="1" s="1"/>
  <c r="S256" i="1"/>
  <c r="V256" i="1" s="1"/>
  <c r="R265" i="1"/>
  <c r="U265" i="1" s="1"/>
  <c r="Q268" i="1"/>
  <c r="T268" i="1" s="1"/>
  <c r="S268" i="1"/>
  <c r="V268" i="1" s="1"/>
  <c r="S274" i="1"/>
  <c r="V274" i="1" s="1"/>
  <c r="R290" i="1"/>
  <c r="U290" i="1" s="1"/>
  <c r="K322" i="3"/>
  <c r="D18" i="4" s="1"/>
  <c r="M322" i="3"/>
  <c r="F18" i="4" s="1"/>
  <c r="P322" i="3"/>
  <c r="H18" i="4" s="1"/>
  <c r="S322" i="3"/>
  <c r="J18" i="4" s="1"/>
  <c r="U322" i="3"/>
  <c r="L18" i="4" s="1"/>
  <c r="X322" i="3"/>
  <c r="N18" i="4" s="1"/>
  <c r="L322" i="3"/>
  <c r="E18" i="4" s="1"/>
  <c r="O322" i="3"/>
  <c r="G18" i="4" s="1"/>
  <c r="Q322" i="3"/>
  <c r="I18" i="4" s="1"/>
  <c r="T322" i="3"/>
  <c r="K18" i="4" s="1"/>
  <c r="W322" i="3"/>
  <c r="M18" i="4" s="1"/>
  <c r="Y322" i="3"/>
  <c r="O18" i="4" s="1"/>
  <c r="Y240" i="3"/>
  <c r="O14" i="4" s="1"/>
  <c r="K120" i="3"/>
  <c r="D8" i="4" s="1"/>
  <c r="M120" i="3"/>
  <c r="F8" i="4" s="1"/>
  <c r="P120" i="3"/>
  <c r="H8" i="4" s="1"/>
  <c r="S120" i="3"/>
  <c r="J8" i="4" s="1"/>
  <c r="U120" i="3"/>
  <c r="L8" i="4" s="1"/>
  <c r="X120" i="3"/>
  <c r="N8" i="4" s="1"/>
  <c r="X240" i="3"/>
  <c r="N14" i="4" s="1"/>
  <c r="Q204" i="1"/>
  <c r="T204" i="1" s="1"/>
  <c r="S204" i="1"/>
  <c r="V204" i="1" s="1"/>
  <c r="Q214" i="1"/>
  <c r="T214" i="1" s="1"/>
  <c r="R236" i="1"/>
  <c r="U236" i="1" s="1"/>
  <c r="R248" i="1"/>
  <c r="R256" i="1"/>
  <c r="U256" i="1" s="1"/>
  <c r="U292" i="1"/>
  <c r="U267" i="3"/>
  <c r="L15" i="4" s="1"/>
  <c r="M222" i="3"/>
  <c r="F13" i="4" s="1"/>
  <c r="Q211" i="1"/>
  <c r="T211" i="1" s="1"/>
  <c r="S211" i="1"/>
  <c r="V211" i="1" s="1"/>
  <c r="R214" i="1"/>
  <c r="U214" i="1" s="1"/>
  <c r="Q221" i="1"/>
  <c r="T221" i="1" s="1"/>
  <c r="S221" i="1"/>
  <c r="R157" i="1"/>
  <c r="U157" i="1" s="1"/>
  <c r="R169" i="1"/>
  <c r="U169" i="1" s="1"/>
  <c r="Q174" i="1"/>
  <c r="T174" i="1" s="1"/>
  <c r="S174" i="1"/>
  <c r="V174" i="1" s="1"/>
  <c r="R180" i="1"/>
  <c r="U180" i="1" s="1"/>
  <c r="Q195" i="1"/>
  <c r="T195" i="1" s="1"/>
  <c r="S195" i="1"/>
  <c r="V195" i="1" s="1"/>
  <c r="R204" i="1"/>
  <c r="U204" i="1" s="1"/>
  <c r="S214" i="1"/>
  <c r="V214" i="1" s="1"/>
  <c r="R224" i="1"/>
  <c r="U224" i="1" s="1"/>
  <c r="Q236" i="1"/>
  <c r="T236" i="1" s="1"/>
  <c r="S236" i="1"/>
  <c r="V236" i="1" s="1"/>
  <c r="R211" i="1"/>
  <c r="U211" i="1" s="1"/>
  <c r="V221" i="1"/>
  <c r="T217" i="1"/>
  <c r="V217" i="1"/>
  <c r="U217" i="1"/>
  <c r="R187" i="1"/>
  <c r="U187" i="1" s="1"/>
  <c r="R195" i="1"/>
  <c r="U195" i="1" s="1"/>
  <c r="Y181" i="3"/>
  <c r="O11" i="4" s="1"/>
  <c r="X181" i="3"/>
  <c r="N11" i="4" s="1"/>
  <c r="Q157" i="1"/>
  <c r="T157" i="1" s="1"/>
  <c r="S157" i="1"/>
  <c r="V157" i="1" s="1"/>
  <c r="Q169" i="1"/>
  <c r="T169" i="1" s="1"/>
  <c r="S169" i="1"/>
  <c r="V169" i="1" s="1"/>
  <c r="R174" i="1"/>
  <c r="U174" i="1" s="1"/>
  <c r="Q180" i="1"/>
  <c r="T180" i="1" s="1"/>
  <c r="S180" i="1"/>
  <c r="V180" i="1" s="1"/>
  <c r="Q187" i="1"/>
  <c r="T187" i="1" s="1"/>
  <c r="S187" i="1"/>
  <c r="V187" i="1" s="1"/>
  <c r="Q89" i="1"/>
  <c r="T89" i="1" s="1"/>
  <c r="R89" i="1"/>
  <c r="U89" i="1" s="1"/>
  <c r="Q97" i="1"/>
  <c r="T97" i="1" s="1"/>
  <c r="S97" i="1"/>
  <c r="V97" i="1" s="1"/>
  <c r="R129" i="1"/>
  <c r="Q134" i="1"/>
  <c r="T134" i="1" s="1"/>
  <c r="S134" i="1"/>
  <c r="V134" i="1" s="1"/>
  <c r="Q143" i="1"/>
  <c r="T143" i="1" s="1"/>
  <c r="S143" i="1"/>
  <c r="V143" i="1" s="1"/>
  <c r="R149" i="1"/>
  <c r="R163" i="1"/>
  <c r="U163" i="1" s="1"/>
  <c r="Q149" i="1"/>
  <c r="S149" i="1"/>
  <c r="Q163" i="1"/>
  <c r="T163" i="1" s="1"/>
  <c r="S163" i="1"/>
  <c r="V163" i="1" s="1"/>
  <c r="T149" i="1"/>
  <c r="Y134" i="3"/>
  <c r="O9" i="4" s="1"/>
  <c r="L154" i="3"/>
  <c r="E10" i="4" s="1"/>
  <c r="O154" i="3"/>
  <c r="G10" i="4" s="1"/>
  <c r="Q154" i="3"/>
  <c r="I10" i="4" s="1"/>
  <c r="T154" i="3"/>
  <c r="K10" i="4" s="1"/>
  <c r="W154" i="3"/>
  <c r="M10" i="4" s="1"/>
  <c r="X134" i="3"/>
  <c r="N9" i="4" s="1"/>
  <c r="K154" i="3"/>
  <c r="D10" i="4" s="1"/>
  <c r="M154" i="3"/>
  <c r="F10" i="4" s="1"/>
  <c r="P154" i="3"/>
  <c r="H10" i="4" s="1"/>
  <c r="S154" i="3"/>
  <c r="J10" i="4" s="1"/>
  <c r="U154" i="3"/>
  <c r="L10" i="4" s="1"/>
  <c r="X154" i="3"/>
  <c r="N10" i="4" s="1"/>
  <c r="Y154" i="3"/>
  <c r="O10" i="4" s="1"/>
  <c r="R97" i="1"/>
  <c r="U97" i="1" s="1"/>
  <c r="R116" i="1"/>
  <c r="U116" i="1" s="1"/>
  <c r="Q123" i="1"/>
  <c r="T123" i="1" s="1"/>
  <c r="S123" i="1"/>
  <c r="V123" i="1" s="1"/>
  <c r="Q129" i="1"/>
  <c r="T129" i="1" s="1"/>
  <c r="S129" i="1"/>
  <c r="V129" i="1" s="1"/>
  <c r="R134" i="1"/>
  <c r="U134" i="1" s="1"/>
  <c r="R143" i="1"/>
  <c r="U143" i="1" s="1"/>
  <c r="U129" i="1"/>
  <c r="S89" i="1"/>
  <c r="R103" i="1"/>
  <c r="Q116" i="1"/>
  <c r="S116" i="1"/>
  <c r="R123" i="1"/>
  <c r="U123" i="1" s="1"/>
  <c r="L43" i="3"/>
  <c r="E5" i="4" s="1"/>
  <c r="O43" i="3"/>
  <c r="G5" i="4" s="1"/>
  <c r="Q43" i="3"/>
  <c r="I5" i="4" s="1"/>
  <c r="T43" i="3"/>
  <c r="K5" i="4" s="1"/>
  <c r="Q59" i="1"/>
  <c r="T59" i="1" s="1"/>
  <c r="R63" i="1"/>
  <c r="U63" i="1" s="1"/>
  <c r="Q69" i="1"/>
  <c r="T69" i="1" s="1"/>
  <c r="S69" i="1"/>
  <c r="V69" i="1" s="1"/>
  <c r="Q103" i="1"/>
  <c r="T103" i="1" s="1"/>
  <c r="S103" i="1"/>
  <c r="V103" i="1" s="1"/>
  <c r="Q32" i="1"/>
  <c r="T32" i="1" s="1"/>
  <c r="R59" i="1"/>
  <c r="U59" i="1" s="1"/>
  <c r="R69" i="1"/>
  <c r="U69" i="1" s="1"/>
  <c r="O87" i="3"/>
  <c r="Q87" i="3"/>
  <c r="W87" i="3"/>
  <c r="M7" i="4" s="1"/>
  <c r="Y87" i="3"/>
  <c r="O7" i="4" s="1"/>
  <c r="K87" i="3"/>
  <c r="D7" i="4" s="1"/>
  <c r="M87" i="3"/>
  <c r="F7" i="4" s="1"/>
  <c r="P87" i="3"/>
  <c r="H7" i="4" s="1"/>
  <c r="S87" i="3"/>
  <c r="J7" i="4" s="1"/>
  <c r="U87" i="3"/>
  <c r="L7" i="4" s="1"/>
  <c r="X87" i="3"/>
  <c r="N7" i="4" s="1"/>
  <c r="T87" i="3"/>
  <c r="K7" i="4" s="1"/>
  <c r="L87" i="3"/>
  <c r="E7" i="4" s="1"/>
  <c r="G7" i="4"/>
  <c r="I7" i="4"/>
  <c r="R72" i="1"/>
  <c r="U72" i="1" s="1"/>
  <c r="Q72" i="1"/>
  <c r="T72" i="1" s="1"/>
  <c r="S72" i="1"/>
  <c r="V72" i="1" s="1"/>
  <c r="K43" i="3"/>
  <c r="D5" i="4" s="1"/>
  <c r="X23" i="3"/>
  <c r="N4" i="4" s="1"/>
  <c r="W43" i="3"/>
  <c r="M5" i="4" s="1"/>
  <c r="X67" i="3"/>
  <c r="N6" i="4" s="1"/>
  <c r="Y23" i="3"/>
  <c r="O4" i="4" s="1"/>
  <c r="Y67" i="3"/>
  <c r="O6" i="4" s="1"/>
  <c r="R52" i="1"/>
  <c r="S59" i="1"/>
  <c r="V59" i="1" s="1"/>
  <c r="Q63" i="1"/>
  <c r="T63" i="1" s="1"/>
  <c r="S63" i="1"/>
  <c r="U52" i="1"/>
  <c r="R32" i="1"/>
  <c r="U32" i="1" s="1"/>
  <c r="R37" i="1"/>
  <c r="U37" i="1" s="1"/>
  <c r="Q52" i="1"/>
  <c r="S52" i="1"/>
  <c r="V63" i="1"/>
  <c r="P43" i="3"/>
  <c r="H5" i="4" s="1"/>
  <c r="X43" i="3"/>
  <c r="N5" i="4" s="1"/>
  <c r="M43" i="3"/>
  <c r="F5" i="4" s="1"/>
  <c r="U43" i="3"/>
  <c r="L5" i="4" s="1"/>
  <c r="S43" i="3"/>
  <c r="J5" i="4" s="1"/>
  <c r="R45" i="1"/>
  <c r="U45" i="1" s="1"/>
  <c r="S32" i="1"/>
  <c r="V32" i="1" s="1"/>
  <c r="Q37" i="1"/>
  <c r="T37" i="1" s="1"/>
  <c r="S37" i="1"/>
  <c r="V37" i="1" s="1"/>
  <c r="Q45" i="1"/>
  <c r="T45" i="1" s="1"/>
  <c r="S45" i="1"/>
  <c r="V45" i="1" s="1"/>
  <c r="V50" i="1" s="1"/>
  <c r="H5" i="2" s="1"/>
  <c r="V385" i="1" l="1"/>
  <c r="H23" i="2" s="1"/>
  <c r="S385" i="1"/>
  <c r="E23" i="2" s="1"/>
  <c r="Q418" i="3"/>
  <c r="I23" i="4" s="1"/>
  <c r="L418" i="3"/>
  <c r="E23" i="4" s="1"/>
  <c r="T418" i="3"/>
  <c r="K23" i="4" s="1"/>
  <c r="O418" i="3"/>
  <c r="G23" i="4" s="1"/>
  <c r="Q385" i="1"/>
  <c r="C23" i="2" s="1"/>
  <c r="R385" i="1"/>
  <c r="D23" i="2" s="1"/>
  <c r="V338" i="1"/>
  <c r="V344" i="1" s="1"/>
  <c r="S344" i="1"/>
  <c r="U338" i="1"/>
  <c r="U344" i="1" s="1"/>
  <c r="R344" i="1"/>
  <c r="T338" i="1"/>
  <c r="T344" i="1" s="1"/>
  <c r="Q344" i="1"/>
  <c r="U330" i="1"/>
  <c r="G20" i="2" s="1"/>
  <c r="C21" i="2"/>
  <c r="Q365" i="1"/>
  <c r="C22" i="2" s="1"/>
  <c r="Q330" i="1"/>
  <c r="C20" i="2" s="1"/>
  <c r="Q310" i="1"/>
  <c r="T310" i="1" s="1"/>
  <c r="F19" i="2" s="1"/>
  <c r="U278" i="1"/>
  <c r="G17" i="2" s="1"/>
  <c r="H21" i="2"/>
  <c r="E21" i="2"/>
  <c r="T295" i="1"/>
  <c r="F18" i="2" s="1"/>
  <c r="R310" i="1"/>
  <c r="D19" i="2" s="1"/>
  <c r="Q263" i="1"/>
  <c r="C16" i="2" s="1"/>
  <c r="T298" i="1"/>
  <c r="U346" i="1"/>
  <c r="D21" i="2"/>
  <c r="S310" i="1"/>
  <c r="E19" i="2" s="1"/>
  <c r="V330" i="1"/>
  <c r="H20" i="2" s="1"/>
  <c r="V278" i="1"/>
  <c r="H17" i="2" s="1"/>
  <c r="V295" i="1"/>
  <c r="H18" i="2" s="1"/>
  <c r="T167" i="1"/>
  <c r="F11" i="2" s="1"/>
  <c r="T201" i="1"/>
  <c r="F13" i="2" s="1"/>
  <c r="T219" i="1"/>
  <c r="F14" i="2" s="1"/>
  <c r="T346" i="1"/>
  <c r="S330" i="1"/>
  <c r="E20" i="2" s="1"/>
  <c r="R330" i="1"/>
  <c r="D20" i="2" s="1"/>
  <c r="V310" i="1"/>
  <c r="H19" i="2" s="1"/>
  <c r="C19" i="2"/>
  <c r="V246" i="1"/>
  <c r="H15" i="2" s="1"/>
  <c r="S263" i="1"/>
  <c r="E16" i="2" s="1"/>
  <c r="R278" i="1"/>
  <c r="D17" i="2" s="1"/>
  <c r="T278" i="1"/>
  <c r="F17" i="2" s="1"/>
  <c r="T312" i="1"/>
  <c r="T330" i="1" s="1"/>
  <c r="F20" i="2" s="1"/>
  <c r="S295" i="1"/>
  <c r="E18" i="2" s="1"/>
  <c r="Q295" i="1"/>
  <c r="C18" i="2" s="1"/>
  <c r="T263" i="1"/>
  <c r="F16" i="2" s="1"/>
  <c r="S278" i="1"/>
  <c r="E17" i="2" s="1"/>
  <c r="Q219" i="1"/>
  <c r="C14" i="2" s="1"/>
  <c r="S219" i="1"/>
  <c r="E14" i="2" s="1"/>
  <c r="T246" i="1"/>
  <c r="F15" i="2" s="1"/>
  <c r="U295" i="1"/>
  <c r="G18" i="2" s="1"/>
  <c r="V263" i="1"/>
  <c r="H16" i="2" s="1"/>
  <c r="R295" i="1"/>
  <c r="D18" i="2" s="1"/>
  <c r="Q278" i="1"/>
  <c r="C17" i="2" s="1"/>
  <c r="U248" i="1"/>
  <c r="U263" i="1" s="1"/>
  <c r="G16" i="2" s="1"/>
  <c r="R263" i="1"/>
  <c r="D16" i="2" s="1"/>
  <c r="Q201" i="1"/>
  <c r="C13" i="2" s="1"/>
  <c r="V201" i="1"/>
  <c r="H13" i="2" s="1"/>
  <c r="S201" i="1"/>
  <c r="E13" i="2" s="1"/>
  <c r="S246" i="1"/>
  <c r="E15" i="2" s="1"/>
  <c r="V185" i="1"/>
  <c r="H12" i="2" s="1"/>
  <c r="U246" i="1"/>
  <c r="G15" i="2" s="1"/>
  <c r="Q246" i="1"/>
  <c r="C15" i="2" s="1"/>
  <c r="R246" i="1"/>
  <c r="D15" i="2" s="1"/>
  <c r="U185" i="1"/>
  <c r="G12" i="2" s="1"/>
  <c r="U219" i="1"/>
  <c r="G14" i="2" s="1"/>
  <c r="T185" i="1"/>
  <c r="F12" i="2" s="1"/>
  <c r="T113" i="1"/>
  <c r="F8" i="2" s="1"/>
  <c r="Q185" i="1"/>
  <c r="C12" i="2" s="1"/>
  <c r="R185" i="1"/>
  <c r="D12" i="2" s="1"/>
  <c r="U201" i="1"/>
  <c r="G13" i="2" s="1"/>
  <c r="R201" i="1"/>
  <c r="D13" i="2" s="1"/>
  <c r="R219" i="1"/>
  <c r="D14" i="2" s="1"/>
  <c r="V219" i="1"/>
  <c r="H14" i="2" s="1"/>
  <c r="S127" i="1"/>
  <c r="E9" i="2" s="1"/>
  <c r="T147" i="1"/>
  <c r="F10" i="2" s="1"/>
  <c r="R167" i="1"/>
  <c r="D11" i="2" s="1"/>
  <c r="Q167" i="1"/>
  <c r="C11" i="2" s="1"/>
  <c r="U149" i="1"/>
  <c r="U167" i="1" s="1"/>
  <c r="G11" i="2" s="1"/>
  <c r="V149" i="1"/>
  <c r="V167" i="1" s="1"/>
  <c r="H11" i="2" s="1"/>
  <c r="S167" i="1"/>
  <c r="E11" i="2" s="1"/>
  <c r="S185" i="1"/>
  <c r="E12" i="2" s="1"/>
  <c r="Q127" i="1"/>
  <c r="C9" i="2" s="1"/>
  <c r="T116" i="1"/>
  <c r="T127" i="1" s="1"/>
  <c r="F9" i="2" s="1"/>
  <c r="Q147" i="1"/>
  <c r="C10" i="2" s="1"/>
  <c r="R127" i="1"/>
  <c r="D9" i="2" s="1"/>
  <c r="S147" i="1"/>
  <c r="E10" i="2" s="1"/>
  <c r="V147" i="1"/>
  <c r="H10" i="2" s="1"/>
  <c r="U127" i="1"/>
  <c r="G9" i="2" s="1"/>
  <c r="V116" i="1"/>
  <c r="V127" i="1" s="1"/>
  <c r="H9" i="2" s="1"/>
  <c r="T50" i="1"/>
  <c r="F5" i="2" s="1"/>
  <c r="R67" i="1"/>
  <c r="D6" i="2" s="1"/>
  <c r="U147" i="1"/>
  <c r="G10" i="2" s="1"/>
  <c r="R147" i="1"/>
  <c r="D10" i="2" s="1"/>
  <c r="U103" i="1"/>
  <c r="U113" i="1" s="1"/>
  <c r="G8" i="2" s="1"/>
  <c r="R113" i="1"/>
  <c r="D8" i="2" s="1"/>
  <c r="Q113" i="1"/>
  <c r="C8" i="2" s="1"/>
  <c r="V89" i="1"/>
  <c r="V113" i="1" s="1"/>
  <c r="H8" i="2" s="1"/>
  <c r="S113" i="1"/>
  <c r="E8" i="2" s="1"/>
  <c r="V52" i="1"/>
  <c r="V67" i="1" s="1"/>
  <c r="H6" i="2" s="1"/>
  <c r="S67" i="1"/>
  <c r="E6" i="2" s="1"/>
  <c r="R50" i="1"/>
  <c r="D5" i="2" s="1"/>
  <c r="T52" i="1"/>
  <c r="T67" i="1" s="1"/>
  <c r="F6" i="2" s="1"/>
  <c r="Q67" i="1"/>
  <c r="C6" i="2" s="1"/>
  <c r="U67" i="1"/>
  <c r="G6" i="2" s="1"/>
  <c r="U50" i="1"/>
  <c r="G5" i="2" s="1"/>
  <c r="S50" i="1"/>
  <c r="E5" i="2" s="1"/>
  <c r="Q50" i="1"/>
  <c r="C5" i="2" s="1"/>
  <c r="F21" i="2" l="1"/>
  <c r="T365" i="1"/>
  <c r="F22" i="2" s="1"/>
  <c r="U310" i="1"/>
  <c r="G19" i="2" s="1"/>
  <c r="G21" i="2"/>
  <c r="U365" i="1"/>
  <c r="G22" i="2" s="1"/>
  <c r="P29" i="1" l="1"/>
  <c r="S29" i="1" s="1"/>
  <c r="V29" i="1" s="1"/>
  <c r="O29" i="1"/>
  <c r="R29" i="1" s="1"/>
  <c r="U29" i="1" s="1"/>
  <c r="N29" i="1"/>
  <c r="Q29" i="1" s="1"/>
  <c r="T29" i="1" s="1"/>
  <c r="P28" i="1"/>
  <c r="O28" i="1"/>
  <c r="N28" i="1"/>
  <c r="P27" i="1"/>
  <c r="O27" i="1"/>
  <c r="N27" i="1"/>
  <c r="P26" i="1"/>
  <c r="O26" i="1"/>
  <c r="N26" i="1"/>
  <c r="P83" i="1"/>
  <c r="S83" i="1" s="1"/>
  <c r="O83" i="1"/>
  <c r="R83" i="1" s="1"/>
  <c r="N83" i="1"/>
  <c r="Q83" i="1" s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R16" i="1" l="1"/>
  <c r="U16" i="1" s="1"/>
  <c r="Q23" i="1"/>
  <c r="T23" i="1" s="1"/>
  <c r="Q26" i="1"/>
  <c r="T26" i="1" s="1"/>
  <c r="U83" i="1"/>
  <c r="U87" i="1" s="1"/>
  <c r="G7" i="2" s="1"/>
  <c r="R87" i="1"/>
  <c r="D7" i="2" s="1"/>
  <c r="T83" i="1"/>
  <c r="T87" i="1" s="1"/>
  <c r="F7" i="2" s="1"/>
  <c r="Q87" i="1"/>
  <c r="C7" i="2" s="1"/>
  <c r="V83" i="1"/>
  <c r="V87" i="1" s="1"/>
  <c r="H7" i="2" s="1"/>
  <c r="S87" i="1"/>
  <c r="E7" i="2" s="1"/>
  <c r="S23" i="1"/>
  <c r="V23" i="1" s="1"/>
  <c r="Q16" i="1"/>
  <c r="T16" i="1" s="1"/>
  <c r="S16" i="1"/>
  <c r="R23" i="1"/>
  <c r="U23" i="1" s="1"/>
  <c r="R26" i="1"/>
  <c r="U26" i="1" s="1"/>
  <c r="S26" i="1"/>
  <c r="V26" i="1" s="1"/>
  <c r="U30" i="1" l="1"/>
  <c r="G4" i="2" s="1"/>
  <c r="G24" i="2" s="1"/>
  <c r="S30" i="1"/>
  <c r="E4" i="2" s="1"/>
  <c r="E24" i="2" s="1"/>
  <c r="T30" i="1"/>
  <c r="F4" i="2" s="1"/>
  <c r="F24" i="2" s="1"/>
  <c r="Q30" i="1"/>
  <c r="C4" i="2" s="1"/>
  <c r="C24" i="2" s="1"/>
  <c r="R30" i="1"/>
  <c r="D4" i="2" s="1"/>
  <c r="D24" i="2" s="1"/>
  <c r="V16" i="1"/>
  <c r="V30" i="1" l="1"/>
  <c r="H4" i="2" s="1"/>
  <c r="H24" i="2" s="1"/>
</calcChain>
</file>

<file path=xl/sharedStrings.xml><?xml version="1.0" encoding="utf-8"?>
<sst xmlns="http://schemas.openxmlformats.org/spreadsheetml/2006/main" count="1155" uniqueCount="171">
  <si>
    <t>I неделя</t>
  </si>
  <si>
    <t xml:space="preserve">                УТВЕРЖДАЮ</t>
  </si>
  <si>
    <t xml:space="preserve">                И.о.руководителя</t>
  </si>
  <si>
    <t xml:space="preserve">                управления образования</t>
  </si>
  <si>
    <t xml:space="preserve">                Акмолинской области</t>
  </si>
  <si>
    <t xml:space="preserve">                А.Балташева _____________</t>
  </si>
  <si>
    <t xml:space="preserve">                 "___"_______________2024год</t>
  </si>
  <si>
    <t>4-недельное перспективное  меню для организации питания школьников в общеобразовательных организациях (лето -осень)</t>
  </si>
  <si>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</si>
  <si>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</si>
  <si>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</si>
  <si>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</si>
  <si>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</si>
  <si>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</si>
  <si>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</si>
  <si>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</si>
  <si>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</si>
  <si>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7-11 лет</t>
  </si>
  <si>
    <t>11-15 лет</t>
  </si>
  <si>
    <t xml:space="preserve">16-18 лет </t>
  </si>
  <si>
    <t>1-й день</t>
  </si>
  <si>
    <t>говядина (лопаточно-грудная часть)</t>
  </si>
  <si>
    <t>морковь</t>
  </si>
  <si>
    <t>лук репчатый</t>
  </si>
  <si>
    <t xml:space="preserve">масло растительное </t>
  </si>
  <si>
    <t>томатная паста</t>
  </si>
  <si>
    <t>мука пшеничная 1сорт</t>
  </si>
  <si>
    <t xml:space="preserve">соль йодированная </t>
  </si>
  <si>
    <t>гарнир: гречневая рассыпчатая</t>
  </si>
  <si>
    <t>масло сливочное</t>
  </si>
  <si>
    <t>гречка</t>
  </si>
  <si>
    <t>гуляш  (говядина)</t>
  </si>
  <si>
    <t xml:space="preserve">мед </t>
  </si>
  <si>
    <t xml:space="preserve">чай с молоком и сахаром </t>
  </si>
  <si>
    <t>чай высшего сорта</t>
  </si>
  <si>
    <t>сахар</t>
  </si>
  <si>
    <t>молоко 2,5%</t>
  </si>
  <si>
    <t>хлеб ржаной-пшеничный</t>
  </si>
  <si>
    <t xml:space="preserve">Расчет стоимости рациона питания </t>
  </si>
  <si>
    <t>день недели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</si>
  <si>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</si>
  <si>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</si>
  <si>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</si>
  <si>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</si>
  <si>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</si>
  <si>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</si>
  <si>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</si>
  <si>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3неделя </t>
  </si>
  <si>
    <t xml:space="preserve">4неделя </t>
  </si>
  <si>
    <t xml:space="preserve">без НДС </t>
  </si>
  <si>
    <t>хлеб ржаной\пшеничный</t>
  </si>
  <si>
    <t xml:space="preserve">Белки </t>
  </si>
  <si>
    <t xml:space="preserve">Жиры </t>
  </si>
  <si>
    <t>Углеводы</t>
  </si>
  <si>
    <t>Ккал</t>
  </si>
  <si>
    <t>в100г</t>
  </si>
  <si>
    <t>ист.</t>
  </si>
  <si>
    <t>7-10 лет</t>
  </si>
  <si>
    <t>11-14 лет</t>
  </si>
  <si>
    <t xml:space="preserve">15-18 лет </t>
  </si>
  <si>
    <t xml:space="preserve">чай с молоком </t>
  </si>
  <si>
    <t>2 день</t>
  </si>
  <si>
    <t xml:space="preserve">салат из свежих помидоров и огурцов </t>
  </si>
  <si>
    <t xml:space="preserve">помидоры свежие </t>
  </si>
  <si>
    <t>огурцы свежие</t>
  </si>
  <si>
    <t xml:space="preserve">жаркое по-домашнему из птицы </t>
  </si>
  <si>
    <t>курица(бедренная и берцовая кость с прилегающей к ней мякотью )</t>
  </si>
  <si>
    <t xml:space="preserve">картофель </t>
  </si>
  <si>
    <t xml:space="preserve">кислота лимонная </t>
  </si>
  <si>
    <t>3-й день</t>
  </si>
  <si>
    <t xml:space="preserve">крахмал картофельный </t>
  </si>
  <si>
    <t>кисель из  яблок</t>
  </si>
  <si>
    <t>яблоки</t>
  </si>
  <si>
    <t xml:space="preserve">лимонная кислота </t>
  </si>
  <si>
    <t>яблоко</t>
  </si>
  <si>
    <t xml:space="preserve">яблоко </t>
  </si>
  <si>
    <t xml:space="preserve">тефтели мясные (духовые)\ соус красный основной </t>
  </si>
  <si>
    <t>60\20</t>
  </si>
  <si>
    <t>90\20</t>
  </si>
  <si>
    <t>120\20</t>
  </si>
  <si>
    <t>говядина (котлетное мясо)</t>
  </si>
  <si>
    <t xml:space="preserve">крупа рисовая </t>
  </si>
  <si>
    <t xml:space="preserve">соус красный основной </t>
  </si>
  <si>
    <t>гарнир: макароны\отварные с маслом сливочным</t>
  </si>
  <si>
    <t>макароны</t>
  </si>
  <si>
    <t xml:space="preserve">масло сливочное </t>
  </si>
  <si>
    <t xml:space="preserve">сыр порциями </t>
  </si>
  <si>
    <t xml:space="preserve">сыр твердый </t>
  </si>
  <si>
    <t xml:space="preserve">компот из смеси сухофруктов </t>
  </si>
  <si>
    <t xml:space="preserve">яблоко и груша </t>
  </si>
  <si>
    <t xml:space="preserve">4-й день </t>
  </si>
  <si>
    <t xml:space="preserve">тефтели мясные \ соус красный основной </t>
  </si>
  <si>
    <t xml:space="preserve">60-(2шт) </t>
  </si>
  <si>
    <t xml:space="preserve">90-(3шт) </t>
  </si>
  <si>
    <t xml:space="preserve">120-(4шт) </t>
  </si>
  <si>
    <t xml:space="preserve">бульон </t>
  </si>
  <si>
    <t>масло растительное</t>
  </si>
  <si>
    <t xml:space="preserve">томатное пюре </t>
  </si>
  <si>
    <t>сыр</t>
  </si>
  <si>
    <t xml:space="preserve">сухофрукты </t>
  </si>
  <si>
    <t>салат из моркови</t>
  </si>
  <si>
    <t xml:space="preserve"> Суп с фрикадельками из говядины </t>
  </si>
  <si>
    <t>200\35</t>
  </si>
  <si>
    <t>250\35</t>
  </si>
  <si>
    <t>говядина (котлетное мясо )</t>
  </si>
  <si>
    <t>яйцо 1 категории</t>
  </si>
  <si>
    <t>сок фруктовый</t>
  </si>
  <si>
    <t>сок яблочный</t>
  </si>
  <si>
    <t xml:space="preserve">салат из моркови с сыром </t>
  </si>
  <si>
    <t xml:space="preserve"> картофель</t>
  </si>
  <si>
    <t xml:space="preserve">соль йодированная / </t>
  </si>
  <si>
    <t>5-й день</t>
  </si>
  <si>
    <t xml:space="preserve">чай черный с сахаром </t>
  </si>
  <si>
    <t>котлеты мясные\соус красный основной</t>
  </si>
  <si>
    <t>50\20</t>
  </si>
  <si>
    <t>75\20</t>
  </si>
  <si>
    <t>100\20</t>
  </si>
  <si>
    <t xml:space="preserve">хлеб пшеничный из муки 1 сорта </t>
  </si>
  <si>
    <t>сухари</t>
  </si>
  <si>
    <t xml:space="preserve">гарнир: картофельное пюре \масло сливочное </t>
  </si>
  <si>
    <t xml:space="preserve">маргарин сливочный </t>
  </si>
  <si>
    <t xml:space="preserve">ватрушка с творогом </t>
  </si>
  <si>
    <t>мука пшеничная в\с</t>
  </si>
  <si>
    <t>масло  сливочное</t>
  </si>
  <si>
    <t>Дрожжи прессованные</t>
  </si>
  <si>
    <t xml:space="preserve">творог </t>
  </si>
  <si>
    <t>ванилин</t>
  </si>
  <si>
    <t>котлеты мясные (духовые)\соус красный основной</t>
  </si>
  <si>
    <t>II неделя</t>
  </si>
  <si>
    <t>плов(говядина)</t>
  </si>
  <si>
    <t>говядина (тазобедренной части )</t>
  </si>
  <si>
    <t>крупа рисовая</t>
  </si>
  <si>
    <t xml:space="preserve">3-й день </t>
  </si>
  <si>
    <t xml:space="preserve">1-й день </t>
  </si>
  <si>
    <t>2-й день</t>
  </si>
  <si>
    <t xml:space="preserve">рагу из птицы </t>
  </si>
  <si>
    <t xml:space="preserve">котлеты мясные(духовые)\соус красный основной </t>
  </si>
  <si>
    <t>чай с лимоном и сахаром</t>
  </si>
  <si>
    <t xml:space="preserve">лимон </t>
  </si>
  <si>
    <t xml:space="preserve">чай с сахаром и лимоном </t>
  </si>
  <si>
    <t xml:space="preserve">салат из белокочанной капусты  </t>
  </si>
  <si>
    <t>капуста белокочанная</t>
  </si>
  <si>
    <t>уха из горбуши</t>
  </si>
  <si>
    <t>горбуша</t>
  </si>
  <si>
    <t>крупа пшено</t>
  </si>
  <si>
    <t xml:space="preserve">5-й день </t>
  </si>
  <si>
    <t>биточки мясные</t>
  </si>
  <si>
    <t>сузбеше</t>
  </si>
  <si>
    <t>биточки мясные (духовые)\соус красный основной</t>
  </si>
  <si>
    <t>сузбеше\творог</t>
  </si>
  <si>
    <t xml:space="preserve">сузбеше/творог </t>
  </si>
  <si>
    <t>III неделя</t>
  </si>
  <si>
    <t>дрожжи прессованные</t>
  </si>
  <si>
    <t>ватрушка с творогом</t>
  </si>
  <si>
    <t xml:space="preserve">салат из свеклы </t>
  </si>
  <si>
    <t xml:space="preserve">свекла </t>
  </si>
  <si>
    <t xml:space="preserve">яблоки свежие </t>
  </si>
  <si>
    <t xml:space="preserve">уха из горбуши </t>
  </si>
  <si>
    <t>сухофрукты</t>
  </si>
  <si>
    <t>IV неделя</t>
  </si>
  <si>
    <t>мед</t>
  </si>
  <si>
    <t>плов(говядина)/</t>
  </si>
  <si>
    <t xml:space="preserve">сок фруктовый </t>
  </si>
  <si>
    <t>говядина (таза бедренной части)</t>
  </si>
  <si>
    <t>картофель</t>
  </si>
  <si>
    <t>Жаркое по-домашнему (говядина)</t>
  </si>
  <si>
    <t xml:space="preserve">II неделя </t>
  </si>
  <si>
    <t xml:space="preserve">кисель из плодов, ягод </t>
  </si>
  <si>
    <t xml:space="preserve">дни недели </t>
  </si>
  <si>
    <t>недели</t>
  </si>
  <si>
    <t xml:space="preserve">Фактический расчет пищевого рациона для школьников, четырех недельного меню зима-весна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</si>
</sst>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2" borderId="0" xfId="0" applyFont="1" applyFill="1"/>
    <xf numFmtId="0" fontId="3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11" xfId="0" applyFont="1" applyFill="1" applyBorder="1"/>
    <xf numFmtId="2" fontId="1" fillId="2" borderId="1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8" fillId="0" borderId="0" xfId="0" applyFont="1"/>
    <xf numFmtId="0" fontId="8" fillId="0" borderId="6" xfId="0" applyFont="1" applyBorder="1"/>
    <xf numFmtId="2" fontId="8" fillId="0" borderId="6" xfId="0" applyNumberFormat="1" applyFont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0" fillId="0" borderId="0" xfId="0" applyNumberFormat="1"/>
    <xf numFmtId="1" fontId="1" fillId="2" borderId="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0" fontId="1" fillId="2" borderId="18" xfId="0" applyFont="1" applyFill="1" applyBorder="1"/>
    <xf numFmtId="0" fontId="1" fillId="2" borderId="12" xfId="0" applyFont="1" applyFill="1" applyBorder="1"/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vertical="top"/>
    </xf>
    <xf numFmtId="2" fontId="2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vertical="top" wrapText="1"/>
    </xf>
    <xf numFmtId="167" fontId="1" fillId="2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2" fontId="1" fillId="2" borderId="6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65" fontId="1" fillId="2" borderId="6" xfId="0" applyNumberFormat="1" applyFont="1" applyFill="1" applyBorder="1" applyAlignment="1">
      <alignment horizontal="center" vertical="top"/>
    </xf>
    <xf numFmtId="0" fontId="9" fillId="2" borderId="0" xfId="0" applyFont="1" applyFill="1"/>
    <xf numFmtId="0" fontId="0" fillId="2" borderId="0" xfId="0" applyFill="1"/>
    <xf numFmtId="0" fontId="1" fillId="2" borderId="6" xfId="0" applyFont="1" applyFill="1" applyBorder="1" applyAlignment="1">
      <alignment horizontal="left"/>
    </xf>
    <xf numFmtId="2" fontId="7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2" fontId="1" fillId="2" borderId="6" xfId="0" applyNumberFormat="1" applyFont="1" applyFill="1" applyBorder="1" applyAlignment="1">
      <alignment horizontal="center"/>
    </xf>
    <xf numFmtId="0" fontId="1" fillId="0" borderId="6" xfId="0" applyFont="1" applyBorder="1"/>
    <xf numFmtId="2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2" fontId="1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/>
    <xf numFmtId="2" fontId="7" fillId="2" borderId="6" xfId="0" applyNumberFormat="1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/>
    <xf numFmtId="0" fontId="9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wrapText="1"/>
    </xf>
    <xf numFmtId="0" fontId="9" fillId="2" borderId="18" xfId="0" applyFont="1" applyFill="1" applyBorder="1"/>
    <xf numFmtId="2" fontId="7" fillId="2" borderId="22" xfId="0" applyNumberFormat="1" applyFont="1" applyFill="1" applyBorder="1"/>
    <xf numFmtId="0" fontId="1" fillId="2" borderId="18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2" fontId="2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166" fontId="1" fillId="2" borderId="22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166" fontId="1" fillId="2" borderId="22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vertical="center" wrapText="1"/>
    </xf>
    <xf numFmtId="0" fontId="9" fillId="2" borderId="22" xfId="0" applyFont="1" applyFill="1" applyBorder="1"/>
    <xf numFmtId="0" fontId="1" fillId="2" borderId="18" xfId="0" applyFont="1" applyFill="1" applyBorder="1" applyAlignment="1">
      <alignment wrapText="1"/>
    </xf>
    <xf numFmtId="0" fontId="9" fillId="2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2" fontId="8" fillId="2" borderId="22" xfId="0" applyNumberFormat="1" applyFont="1" applyFill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6" fillId="0" borderId="6" xfId="0" applyFont="1" applyBorder="1"/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18" xfId="0" applyFont="1" applyBorder="1"/>
    <xf numFmtId="2" fontId="2" fillId="0" borderId="6" xfId="0" applyNumberFormat="1" applyFont="1" applyBorder="1"/>
    <xf numFmtId="0" fontId="2" fillId="0" borderId="6" xfId="0" applyFont="1" applyBorder="1"/>
    <xf numFmtId="2" fontId="2" fillId="0" borderId="22" xfId="0" applyNumberFormat="1" applyFont="1" applyBorder="1"/>
    <xf numFmtId="0" fontId="1" fillId="0" borderId="2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2" fontId="2" fillId="2" borderId="6" xfId="0" applyNumberFormat="1" applyFont="1" applyFill="1" applyBorder="1"/>
    <xf numFmtId="2" fontId="2" fillId="2" borderId="22" xfId="0" applyNumberFormat="1" applyFont="1" applyFill="1" applyBorder="1"/>
    <xf numFmtId="2" fontId="1" fillId="2" borderId="2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1" fillId="0" borderId="6" xfId="0" applyNumberFormat="1" applyFont="1" applyBorder="1"/>
    <xf numFmtId="0" fontId="1" fillId="2" borderId="28" xfId="0" applyFont="1" applyFill="1" applyBorder="1" applyAlignment="1"/>
    <xf numFmtId="0" fontId="1" fillId="2" borderId="3" xfId="0" applyFont="1" applyFill="1" applyBorder="1" applyAlignment="1"/>
    <xf numFmtId="0" fontId="1" fillId="2" borderId="29" xfId="0" applyFont="1" applyFill="1" applyBorder="1" applyAlignment="1"/>
    <xf numFmtId="2" fontId="2" fillId="2" borderId="12" xfId="0" applyNumberFormat="1" applyFont="1" applyFill="1" applyBorder="1"/>
    <xf numFmtId="2" fontId="2" fillId="2" borderId="24" xfId="0" applyNumberFormat="1" applyFont="1" applyFill="1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6" xfId="0" applyFont="1" applyFill="1" applyBorder="1"/>
    <xf numFmtId="2" fontId="1" fillId="2" borderId="4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87"/>
  <sheetViews>
    <sheetView tabSelected="1" workbookViewId="0">
      <selection activeCell="F383" sqref="F383"/>
    </sheetView>
  </sheetViews>
  <sheetFormatPr defaultRowHeight="15" x14ac:dyDescent="0.25"/>
  <cols>
    <col min="2" max="2" width="27.5703125" customWidth="1"/>
    <col min="6" max="6" width="27.140625" customWidth="1"/>
  </cols>
  <sheetData>
    <row r="1" spans="2:23" ht="18.75" x14ac:dyDescent="0.3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2" t="s">
        <v>1</v>
      </c>
      <c r="S1" s="2"/>
      <c r="T1" s="2"/>
      <c r="U1" s="2"/>
      <c r="V1" s="58"/>
    </row>
    <row r="2" spans="2:23" ht="18.75" x14ac:dyDescent="0.3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2" t="s">
        <v>2</v>
      </c>
      <c r="S2" s="2"/>
      <c r="T2" s="2"/>
      <c r="U2" s="2"/>
      <c r="V2" s="58"/>
    </row>
    <row r="3" spans="2:23" ht="31.5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2" t="s">
        <v>3</v>
      </c>
      <c r="S3" s="2"/>
      <c r="T3" s="2"/>
      <c r="U3" s="2"/>
      <c r="V3" s="58"/>
    </row>
    <row r="4" spans="2:23" ht="18.75" x14ac:dyDescent="0.3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2" t="s">
        <v>4</v>
      </c>
      <c r="S4" s="2"/>
      <c r="T4" s="2"/>
      <c r="U4" s="2"/>
      <c r="V4" s="58"/>
    </row>
    <row r="5" spans="2:23" ht="18.75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2" t="s">
        <v>5</v>
      </c>
      <c r="S5" s="2"/>
      <c r="T5" s="2"/>
      <c r="U5" s="2"/>
      <c r="V5" s="58"/>
    </row>
    <row r="6" spans="2:23" ht="18.75" x14ac:dyDescent="0.3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47" t="s">
        <v>6</v>
      </c>
      <c r="S6" s="47"/>
      <c r="T6" s="47"/>
      <c r="U6" s="47"/>
      <c r="V6" s="59"/>
    </row>
    <row r="7" spans="2:23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1"/>
    </row>
    <row r="8" spans="2:23" ht="18.75" x14ac:dyDescent="0.3">
      <c r="B8" s="63" t="s">
        <v>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40"/>
      <c r="V8" s="40"/>
      <c r="W8" s="3"/>
    </row>
    <row r="9" spans="2:23" ht="18.75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0"/>
      <c r="V9" s="40"/>
      <c r="W9" s="3"/>
    </row>
    <row r="10" spans="2:23" ht="15.75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0"/>
      <c r="V10" s="40"/>
      <c r="W10" s="3"/>
    </row>
    <row r="11" spans="2:23" ht="15.75" thickBot="1" x14ac:dyDescent="0.3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1"/>
    </row>
    <row r="12" spans="2:23" ht="27.75" customHeight="1" x14ac:dyDescent="0.25">
      <c r="B12" s="100" t="s">
        <v>8</v>
      </c>
      <c r="C12" s="101" t="s">
        <v>9</v>
      </c>
      <c r="D12" s="101"/>
      <c r="E12" s="101"/>
      <c r="F12" s="101" t="s">
        <v>10</v>
      </c>
      <c r="G12" s="102" t="s">
        <v>11</v>
      </c>
      <c r="H12" s="101" t="s">
        <v>12</v>
      </c>
      <c r="I12" s="101"/>
      <c r="J12" s="101"/>
      <c r="K12" s="101" t="s">
        <v>13</v>
      </c>
      <c r="L12" s="101"/>
      <c r="M12" s="101"/>
      <c r="N12" s="101" t="s">
        <v>14</v>
      </c>
      <c r="O12" s="101"/>
      <c r="P12" s="101"/>
      <c r="Q12" s="101" t="s">
        <v>15</v>
      </c>
      <c r="R12" s="101"/>
      <c r="S12" s="101"/>
      <c r="T12" s="103" t="s">
        <v>16</v>
      </c>
      <c r="U12" s="103"/>
      <c r="V12" s="104"/>
      <c r="W12" s="41"/>
    </row>
    <row r="13" spans="2:23" ht="31.5" x14ac:dyDescent="0.25">
      <c r="B13" s="105"/>
      <c r="C13" s="56" t="s">
        <v>17</v>
      </c>
      <c r="D13" s="56" t="s">
        <v>18</v>
      </c>
      <c r="E13" s="56" t="s">
        <v>19</v>
      </c>
      <c r="F13" s="66"/>
      <c r="G13" s="93"/>
      <c r="H13" s="56" t="s">
        <v>17</v>
      </c>
      <c r="I13" s="56" t="s">
        <v>18</v>
      </c>
      <c r="J13" s="56" t="s">
        <v>19</v>
      </c>
      <c r="K13" s="56" t="s">
        <v>17</v>
      </c>
      <c r="L13" s="56" t="s">
        <v>18</v>
      </c>
      <c r="M13" s="56" t="s">
        <v>19</v>
      </c>
      <c r="N13" s="56" t="s">
        <v>17</v>
      </c>
      <c r="O13" s="56" t="s">
        <v>18</v>
      </c>
      <c r="P13" s="56" t="s">
        <v>19</v>
      </c>
      <c r="Q13" s="56" t="s">
        <v>17</v>
      </c>
      <c r="R13" s="56" t="s">
        <v>18</v>
      </c>
      <c r="S13" s="56" t="s">
        <v>19</v>
      </c>
      <c r="T13" s="56" t="s">
        <v>17</v>
      </c>
      <c r="U13" s="56" t="s">
        <v>18</v>
      </c>
      <c r="V13" s="106" t="s">
        <v>19</v>
      </c>
      <c r="W13" s="41"/>
    </row>
    <row r="14" spans="2:23" ht="15.75" x14ac:dyDescent="0.25">
      <c r="B14" s="149" t="s">
        <v>0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41"/>
    </row>
    <row r="15" spans="2:23" ht="18.75" customHeight="1" x14ac:dyDescent="0.25">
      <c r="B15" s="107" t="s">
        <v>20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108"/>
      <c r="W15" s="41"/>
    </row>
    <row r="16" spans="2:23" ht="31.5" x14ac:dyDescent="0.25">
      <c r="B16" s="67" t="s">
        <v>31</v>
      </c>
      <c r="C16" s="68">
        <v>75</v>
      </c>
      <c r="D16" s="68">
        <v>75</v>
      </c>
      <c r="E16" s="68">
        <v>100</v>
      </c>
      <c r="F16" s="5" t="s">
        <v>21</v>
      </c>
      <c r="G16" s="50">
        <v>2850</v>
      </c>
      <c r="H16" s="51">
        <v>0.107</v>
      </c>
      <c r="I16" s="51">
        <v>0.107</v>
      </c>
      <c r="J16" s="7">
        <v>0.216</v>
      </c>
      <c r="K16" s="7">
        <v>0.11899999999999999</v>
      </c>
      <c r="L16" s="7">
        <v>0.11899999999999999</v>
      </c>
      <c r="M16" s="7">
        <v>0.159</v>
      </c>
      <c r="N16" s="50">
        <f t="shared" ref="N16:N29" si="0">H16*G16</f>
        <v>304.95</v>
      </c>
      <c r="O16" s="50">
        <f t="shared" ref="O16:O25" si="1">I16*G16</f>
        <v>304.95</v>
      </c>
      <c r="P16" s="50">
        <f t="shared" ref="P16:P29" si="2">J16*G16</f>
        <v>615.6</v>
      </c>
      <c r="Q16" s="69">
        <f>SUM(N16:N21)</f>
        <v>327.00199999999995</v>
      </c>
      <c r="R16" s="69">
        <f>SUM(O16:O21)</f>
        <v>327.00199999999995</v>
      </c>
      <c r="S16" s="69">
        <f>SUM(P16:P21)</f>
        <v>645.69900000000007</v>
      </c>
      <c r="T16" s="69">
        <f>Q16+Q16*50%</f>
        <v>490.50299999999993</v>
      </c>
      <c r="U16" s="69">
        <f>R16+R16*50%</f>
        <v>490.50299999999993</v>
      </c>
      <c r="V16" s="70">
        <f>S16+S16*50%</f>
        <v>968.5485000000001</v>
      </c>
      <c r="W16" s="41"/>
    </row>
    <row r="17" spans="2:23" ht="15.75" x14ac:dyDescent="0.25">
      <c r="B17" s="67"/>
      <c r="C17" s="68"/>
      <c r="D17" s="68"/>
      <c r="E17" s="68"/>
      <c r="F17" s="8" t="s">
        <v>22</v>
      </c>
      <c r="G17" s="50">
        <v>177</v>
      </c>
      <c r="H17" s="7">
        <v>0.01</v>
      </c>
      <c r="I17" s="7">
        <v>0.01</v>
      </c>
      <c r="J17" s="51">
        <v>1.4999999999999999E-2</v>
      </c>
      <c r="K17" s="51">
        <v>8.0000000000000002E-3</v>
      </c>
      <c r="L17" s="51">
        <v>8.0000000000000002E-3</v>
      </c>
      <c r="M17" s="51">
        <v>1.2E-2</v>
      </c>
      <c r="N17" s="50">
        <f t="shared" si="0"/>
        <v>1.77</v>
      </c>
      <c r="O17" s="50">
        <f t="shared" si="1"/>
        <v>1.77</v>
      </c>
      <c r="P17" s="50">
        <f t="shared" si="2"/>
        <v>2.6549999999999998</v>
      </c>
      <c r="Q17" s="68"/>
      <c r="R17" s="68"/>
      <c r="S17" s="68"/>
      <c r="T17" s="68"/>
      <c r="U17" s="68"/>
      <c r="V17" s="71"/>
      <c r="W17" s="41"/>
    </row>
    <row r="18" spans="2:23" ht="15.75" x14ac:dyDescent="0.25">
      <c r="B18" s="67"/>
      <c r="C18" s="68"/>
      <c r="D18" s="68"/>
      <c r="E18" s="68"/>
      <c r="F18" s="8" t="s">
        <v>23</v>
      </c>
      <c r="G18" s="50">
        <v>133</v>
      </c>
      <c r="H18" s="51">
        <v>7.0000000000000001E-3</v>
      </c>
      <c r="I18" s="51">
        <v>7.0000000000000001E-3</v>
      </c>
      <c r="J18" s="51">
        <v>0.01</v>
      </c>
      <c r="K18" s="51">
        <v>6.0000000000000001E-3</v>
      </c>
      <c r="L18" s="51">
        <v>6.0000000000000001E-3</v>
      </c>
      <c r="M18" s="51">
        <v>8.0000000000000002E-3</v>
      </c>
      <c r="N18" s="50">
        <f t="shared" si="0"/>
        <v>0.93100000000000005</v>
      </c>
      <c r="O18" s="50">
        <f t="shared" si="1"/>
        <v>0.93100000000000005</v>
      </c>
      <c r="P18" s="50">
        <f t="shared" si="2"/>
        <v>1.33</v>
      </c>
      <c r="Q18" s="68"/>
      <c r="R18" s="68"/>
      <c r="S18" s="68"/>
      <c r="T18" s="68"/>
      <c r="U18" s="68"/>
      <c r="V18" s="71"/>
      <c r="W18" s="41"/>
    </row>
    <row r="19" spans="2:23" ht="15.75" x14ac:dyDescent="0.25">
      <c r="B19" s="67"/>
      <c r="C19" s="68"/>
      <c r="D19" s="68"/>
      <c r="E19" s="68"/>
      <c r="F19" s="8" t="s">
        <v>24</v>
      </c>
      <c r="G19" s="50">
        <v>683</v>
      </c>
      <c r="H19" s="51">
        <v>7.0000000000000001E-3</v>
      </c>
      <c r="I19" s="51">
        <v>7.0000000000000001E-3</v>
      </c>
      <c r="J19" s="51">
        <v>0.01</v>
      </c>
      <c r="K19" s="51">
        <v>7.0000000000000001E-3</v>
      </c>
      <c r="L19" s="51">
        <v>7.0000000000000001E-3</v>
      </c>
      <c r="M19" s="51">
        <v>0.01</v>
      </c>
      <c r="N19" s="50">
        <f t="shared" si="0"/>
        <v>4.7809999999999997</v>
      </c>
      <c r="O19" s="50">
        <f t="shared" si="1"/>
        <v>4.7809999999999997</v>
      </c>
      <c r="P19" s="50">
        <f t="shared" si="2"/>
        <v>6.83</v>
      </c>
      <c r="Q19" s="68"/>
      <c r="R19" s="68"/>
      <c r="S19" s="68"/>
      <c r="T19" s="68"/>
      <c r="U19" s="68"/>
      <c r="V19" s="71"/>
      <c r="W19" s="41"/>
    </row>
    <row r="20" spans="2:23" ht="15.75" x14ac:dyDescent="0.25">
      <c r="B20" s="67"/>
      <c r="C20" s="68"/>
      <c r="D20" s="68"/>
      <c r="E20" s="68"/>
      <c r="F20" s="8" t="s">
        <v>25</v>
      </c>
      <c r="G20" s="50">
        <v>900</v>
      </c>
      <c r="H20" s="51">
        <v>1.4999999999999999E-2</v>
      </c>
      <c r="I20" s="51">
        <v>1.4999999999999999E-2</v>
      </c>
      <c r="J20" s="51">
        <v>0.02</v>
      </c>
      <c r="K20" s="51">
        <v>1.4999999999999999E-2</v>
      </c>
      <c r="L20" s="51">
        <v>1.4999999999999999E-2</v>
      </c>
      <c r="M20" s="51">
        <v>0.02</v>
      </c>
      <c r="N20" s="50">
        <f t="shared" si="0"/>
        <v>13.5</v>
      </c>
      <c r="O20" s="50">
        <f t="shared" si="1"/>
        <v>13.5</v>
      </c>
      <c r="P20" s="50">
        <f t="shared" si="2"/>
        <v>18</v>
      </c>
      <c r="Q20" s="68"/>
      <c r="R20" s="68"/>
      <c r="S20" s="68"/>
      <c r="T20" s="68"/>
      <c r="U20" s="68"/>
      <c r="V20" s="71"/>
      <c r="W20" s="41"/>
    </row>
    <row r="21" spans="2:23" ht="15.75" x14ac:dyDescent="0.25">
      <c r="B21" s="67"/>
      <c r="C21" s="68"/>
      <c r="D21" s="68"/>
      <c r="E21" s="68"/>
      <c r="F21" s="8" t="s">
        <v>26</v>
      </c>
      <c r="G21" s="50">
        <v>214</v>
      </c>
      <c r="H21" s="51">
        <v>5.0000000000000001E-3</v>
      </c>
      <c r="I21" s="51">
        <v>5.0000000000000001E-3</v>
      </c>
      <c r="J21" s="7">
        <v>6.0000000000000001E-3</v>
      </c>
      <c r="K21" s="51">
        <v>5.0000000000000001E-3</v>
      </c>
      <c r="L21" s="51">
        <v>5.0000000000000001E-3</v>
      </c>
      <c r="M21" s="7">
        <v>6.0000000000000001E-3</v>
      </c>
      <c r="N21" s="50">
        <f t="shared" si="0"/>
        <v>1.07</v>
      </c>
      <c r="O21" s="50">
        <f t="shared" si="1"/>
        <v>1.07</v>
      </c>
      <c r="P21" s="50">
        <f t="shared" si="2"/>
        <v>1.284</v>
      </c>
      <c r="Q21" s="68"/>
      <c r="R21" s="68"/>
      <c r="S21" s="68"/>
      <c r="T21" s="68"/>
      <c r="U21" s="68"/>
      <c r="V21" s="71"/>
      <c r="W21" s="41"/>
    </row>
    <row r="22" spans="2:23" ht="15.75" x14ac:dyDescent="0.25">
      <c r="B22" s="67"/>
      <c r="C22" s="68"/>
      <c r="D22" s="68"/>
      <c r="E22" s="68"/>
      <c r="F22" s="8" t="s">
        <v>27</v>
      </c>
      <c r="G22" s="50">
        <v>76</v>
      </c>
      <c r="H22" s="51">
        <v>1E-3</v>
      </c>
      <c r="I22" s="51">
        <v>1E-3</v>
      </c>
      <c r="J22" s="51">
        <v>1E-3</v>
      </c>
      <c r="K22" s="51">
        <v>1E-3</v>
      </c>
      <c r="L22" s="51">
        <v>1E-3</v>
      </c>
      <c r="M22" s="51">
        <v>1E-3</v>
      </c>
      <c r="N22" s="50">
        <f t="shared" si="0"/>
        <v>7.5999999999999998E-2</v>
      </c>
      <c r="O22" s="50">
        <f t="shared" si="1"/>
        <v>7.5999999999999998E-2</v>
      </c>
      <c r="P22" s="50">
        <f t="shared" si="2"/>
        <v>7.5999999999999998E-2</v>
      </c>
      <c r="Q22" s="68"/>
      <c r="R22" s="68"/>
      <c r="S22" s="68"/>
      <c r="T22" s="68"/>
      <c r="U22" s="68"/>
      <c r="V22" s="71"/>
      <c r="W22" s="41"/>
    </row>
    <row r="23" spans="2:23" ht="15.75" x14ac:dyDescent="0.25">
      <c r="B23" s="67" t="s">
        <v>28</v>
      </c>
      <c r="C23" s="68">
        <v>100</v>
      </c>
      <c r="D23" s="68">
        <v>130</v>
      </c>
      <c r="E23" s="68">
        <v>150</v>
      </c>
      <c r="F23" s="8" t="s">
        <v>29</v>
      </c>
      <c r="G23" s="50">
        <v>5068</v>
      </c>
      <c r="H23" s="51">
        <v>5.0000000000000001E-3</v>
      </c>
      <c r="I23" s="51">
        <v>5.0000000000000001E-3</v>
      </c>
      <c r="J23" s="51">
        <v>5.0000000000000001E-3</v>
      </c>
      <c r="K23" s="51">
        <v>5.0000000000000001E-3</v>
      </c>
      <c r="L23" s="51">
        <v>5.0000000000000001E-3</v>
      </c>
      <c r="M23" s="51">
        <v>5.0000000000000001E-3</v>
      </c>
      <c r="N23" s="50">
        <f t="shared" si="0"/>
        <v>25.34</v>
      </c>
      <c r="O23" s="50">
        <f t="shared" si="1"/>
        <v>25.34</v>
      </c>
      <c r="P23" s="50">
        <f t="shared" si="2"/>
        <v>25.34</v>
      </c>
      <c r="Q23" s="69">
        <f>SUM(N23:N25)</f>
        <v>35.064</v>
      </c>
      <c r="R23" s="69">
        <f>SUM(O23:O25)</f>
        <v>37.878</v>
      </c>
      <c r="S23" s="69">
        <f>SUM(P23:P25)</f>
        <v>39.686999999999998</v>
      </c>
      <c r="T23" s="69">
        <f>Q23+Q23*50%</f>
        <v>52.596000000000004</v>
      </c>
      <c r="U23" s="69">
        <f>R23+R23*50%</f>
        <v>56.817</v>
      </c>
      <c r="V23" s="70">
        <f>S23+S23*50%</f>
        <v>59.530499999999996</v>
      </c>
      <c r="W23" s="41"/>
    </row>
    <row r="24" spans="2:23" ht="15.75" x14ac:dyDescent="0.25">
      <c r="B24" s="67"/>
      <c r="C24" s="68"/>
      <c r="D24" s="68"/>
      <c r="E24" s="68"/>
      <c r="F24" s="8" t="s">
        <v>30</v>
      </c>
      <c r="G24" s="50">
        <v>201</v>
      </c>
      <c r="H24" s="7">
        <v>4.8000000000000001E-2</v>
      </c>
      <c r="I24" s="7">
        <v>6.2E-2</v>
      </c>
      <c r="J24" s="7">
        <v>7.0999999999999994E-2</v>
      </c>
      <c r="K24" s="7">
        <v>4.8000000000000001E-2</v>
      </c>
      <c r="L24" s="7">
        <v>6.2E-2</v>
      </c>
      <c r="M24" s="7">
        <v>7.0999999999999994E-2</v>
      </c>
      <c r="N24" s="50">
        <f t="shared" si="0"/>
        <v>9.6479999999999997</v>
      </c>
      <c r="O24" s="50">
        <f t="shared" si="1"/>
        <v>12.462</v>
      </c>
      <c r="P24" s="50">
        <f t="shared" si="2"/>
        <v>14.270999999999999</v>
      </c>
      <c r="Q24" s="68"/>
      <c r="R24" s="68"/>
      <c r="S24" s="68"/>
      <c r="T24" s="69"/>
      <c r="U24" s="69"/>
      <c r="V24" s="70"/>
      <c r="W24" s="41"/>
    </row>
    <row r="25" spans="2:23" ht="15.75" x14ac:dyDescent="0.25">
      <c r="B25" s="67"/>
      <c r="C25" s="68"/>
      <c r="D25" s="68"/>
      <c r="E25" s="68"/>
      <c r="F25" s="8" t="s">
        <v>27</v>
      </c>
      <c r="G25" s="50">
        <v>76</v>
      </c>
      <c r="H25" s="51">
        <v>1E-3</v>
      </c>
      <c r="I25" s="51">
        <v>1E-3</v>
      </c>
      <c r="J25" s="51">
        <v>1E-3</v>
      </c>
      <c r="K25" s="51">
        <v>1E-3</v>
      </c>
      <c r="L25" s="51">
        <v>1E-3</v>
      </c>
      <c r="M25" s="51">
        <v>1E-3</v>
      </c>
      <c r="N25" s="50">
        <f t="shared" si="0"/>
        <v>7.5999999999999998E-2</v>
      </c>
      <c r="O25" s="50">
        <f t="shared" si="1"/>
        <v>7.5999999999999998E-2</v>
      </c>
      <c r="P25" s="50">
        <f t="shared" si="2"/>
        <v>7.5999999999999998E-2</v>
      </c>
      <c r="Q25" s="68"/>
      <c r="R25" s="68"/>
      <c r="S25" s="68"/>
      <c r="T25" s="69"/>
      <c r="U25" s="69"/>
      <c r="V25" s="70"/>
      <c r="W25" s="41"/>
    </row>
    <row r="26" spans="2:23" ht="15.75" x14ac:dyDescent="0.25">
      <c r="B26" s="67" t="s">
        <v>33</v>
      </c>
      <c r="C26" s="68">
        <v>200</v>
      </c>
      <c r="D26" s="68">
        <v>200</v>
      </c>
      <c r="E26" s="68">
        <v>200</v>
      </c>
      <c r="F26" s="11" t="s">
        <v>34</v>
      </c>
      <c r="G26" s="50">
        <v>5000</v>
      </c>
      <c r="H26" s="51">
        <v>1E-3</v>
      </c>
      <c r="I26" s="51">
        <v>1E-3</v>
      </c>
      <c r="J26" s="51">
        <v>1E-3</v>
      </c>
      <c r="K26" s="51">
        <v>1E-3</v>
      </c>
      <c r="L26" s="51">
        <v>1E-3</v>
      </c>
      <c r="M26" s="51">
        <v>1E-3</v>
      </c>
      <c r="N26" s="50">
        <f t="shared" si="0"/>
        <v>5</v>
      </c>
      <c r="O26" s="50">
        <f>I26*G26</f>
        <v>5</v>
      </c>
      <c r="P26" s="50">
        <f t="shared" si="2"/>
        <v>5</v>
      </c>
      <c r="Q26" s="69">
        <f>SUM(N26:N28)</f>
        <v>31.774999999999999</v>
      </c>
      <c r="R26" s="69">
        <f>SUM(O26:O28)</f>
        <v>31.774999999999999</v>
      </c>
      <c r="S26" s="69">
        <f>SUM(P26:P28)</f>
        <v>31.774999999999999</v>
      </c>
      <c r="T26" s="68">
        <f t="shared" ref="T26:V26" si="3">Q26+Q26*50%</f>
        <v>47.662499999999994</v>
      </c>
      <c r="U26" s="68">
        <f t="shared" si="3"/>
        <v>47.662499999999994</v>
      </c>
      <c r="V26" s="71">
        <f t="shared" si="3"/>
        <v>47.662499999999994</v>
      </c>
      <c r="W26" s="41"/>
    </row>
    <row r="27" spans="2:23" ht="15.75" x14ac:dyDescent="0.25">
      <c r="B27" s="67"/>
      <c r="C27" s="68"/>
      <c r="D27" s="68"/>
      <c r="E27" s="68"/>
      <c r="F27" s="8" t="s">
        <v>35</v>
      </c>
      <c r="G27" s="50">
        <v>435</v>
      </c>
      <c r="H27" s="7">
        <v>1.4999999999999999E-2</v>
      </c>
      <c r="I27" s="7">
        <v>1.4999999999999999E-2</v>
      </c>
      <c r="J27" s="7">
        <v>1.4999999999999999E-2</v>
      </c>
      <c r="K27" s="7">
        <v>1.4999999999999999E-2</v>
      </c>
      <c r="L27" s="7">
        <v>1.4999999999999999E-2</v>
      </c>
      <c r="M27" s="7">
        <v>1.4999999999999999E-2</v>
      </c>
      <c r="N27" s="50">
        <f t="shared" si="0"/>
        <v>6.5249999999999995</v>
      </c>
      <c r="O27" s="50">
        <f>I27*G27</f>
        <v>6.5249999999999995</v>
      </c>
      <c r="P27" s="50">
        <f t="shared" si="2"/>
        <v>6.5249999999999995</v>
      </c>
      <c r="Q27" s="69"/>
      <c r="R27" s="69"/>
      <c r="S27" s="69"/>
      <c r="T27" s="68"/>
      <c r="U27" s="68"/>
      <c r="V27" s="71"/>
      <c r="W27" s="41"/>
    </row>
    <row r="28" spans="2:23" ht="15.75" x14ac:dyDescent="0.25">
      <c r="B28" s="67"/>
      <c r="C28" s="68"/>
      <c r="D28" s="68"/>
      <c r="E28" s="68"/>
      <c r="F28" s="8" t="s">
        <v>36</v>
      </c>
      <c r="G28" s="50">
        <v>405</v>
      </c>
      <c r="H28" s="7">
        <v>0.05</v>
      </c>
      <c r="I28" s="7">
        <v>0.05</v>
      </c>
      <c r="J28" s="7">
        <v>0.05</v>
      </c>
      <c r="K28" s="7">
        <v>0.05</v>
      </c>
      <c r="L28" s="7">
        <v>0.05</v>
      </c>
      <c r="M28" s="7">
        <v>0.05</v>
      </c>
      <c r="N28" s="50">
        <f t="shared" si="0"/>
        <v>20.25</v>
      </c>
      <c r="O28" s="50">
        <f>I28*G28</f>
        <v>20.25</v>
      </c>
      <c r="P28" s="50">
        <f t="shared" si="2"/>
        <v>20.25</v>
      </c>
      <c r="Q28" s="69"/>
      <c r="R28" s="69"/>
      <c r="S28" s="69"/>
      <c r="T28" s="68"/>
      <c r="U28" s="68"/>
      <c r="V28" s="71"/>
      <c r="W28" s="41"/>
    </row>
    <row r="29" spans="2:23" ht="15.75" x14ac:dyDescent="0.25">
      <c r="B29" s="109" t="s">
        <v>50</v>
      </c>
      <c r="C29" s="51">
        <v>20</v>
      </c>
      <c r="D29" s="51">
        <v>35</v>
      </c>
      <c r="E29" s="51">
        <v>40</v>
      </c>
      <c r="F29" s="28" t="s">
        <v>37</v>
      </c>
      <c r="G29" s="50">
        <v>594</v>
      </c>
      <c r="H29" s="7">
        <v>0.02</v>
      </c>
      <c r="I29" s="51">
        <v>3.5000000000000003E-2</v>
      </c>
      <c r="J29" s="7">
        <v>0.04</v>
      </c>
      <c r="K29" s="7">
        <v>0.02</v>
      </c>
      <c r="L29" s="51">
        <v>3.5000000000000003E-2</v>
      </c>
      <c r="M29" s="7">
        <v>0.04</v>
      </c>
      <c r="N29" s="50">
        <f t="shared" si="0"/>
        <v>11.88</v>
      </c>
      <c r="O29" s="50">
        <f>I29*G29</f>
        <v>20.790000000000003</v>
      </c>
      <c r="P29" s="50">
        <f t="shared" si="2"/>
        <v>23.76</v>
      </c>
      <c r="Q29" s="50">
        <f>SUM(N29)</f>
        <v>11.88</v>
      </c>
      <c r="R29" s="50">
        <f>SUM(O29)</f>
        <v>20.790000000000003</v>
      </c>
      <c r="S29" s="50">
        <f>SUM(P29)</f>
        <v>23.76</v>
      </c>
      <c r="T29" s="51">
        <f>Q29+Q29*50%</f>
        <v>17.82</v>
      </c>
      <c r="U29" s="50">
        <f>R29+R29*50%</f>
        <v>31.185000000000002</v>
      </c>
      <c r="V29" s="61">
        <f>S29+S29*50%</f>
        <v>35.64</v>
      </c>
      <c r="W29" s="41"/>
    </row>
    <row r="30" spans="2:23" x14ac:dyDescent="0.25">
      <c r="B30" s="110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5">
        <f>SUM(Q16:Q29)</f>
        <v>405.72099999999995</v>
      </c>
      <c r="R30" s="95">
        <f t="shared" ref="R30:V30" si="4">SUM(R16:R29)</f>
        <v>417.44499999999994</v>
      </c>
      <c r="S30" s="95">
        <f t="shared" si="4"/>
        <v>740.92100000000005</v>
      </c>
      <c r="T30" s="95">
        <f t="shared" si="4"/>
        <v>608.58150000000001</v>
      </c>
      <c r="U30" s="95">
        <f t="shared" si="4"/>
        <v>626.16750000000002</v>
      </c>
      <c r="V30" s="111">
        <f t="shared" si="4"/>
        <v>1111.3815000000002</v>
      </c>
      <c r="W30" s="41"/>
    </row>
    <row r="31" spans="2:23" ht="15.75" x14ac:dyDescent="0.25">
      <c r="B31" s="112" t="s">
        <v>61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13"/>
      <c r="W31" s="41"/>
    </row>
    <row r="32" spans="2:23" ht="15.75" x14ac:dyDescent="0.25">
      <c r="B32" s="67" t="s">
        <v>62</v>
      </c>
      <c r="C32" s="68">
        <v>60</v>
      </c>
      <c r="D32" s="68">
        <v>100</v>
      </c>
      <c r="E32" s="68">
        <v>100</v>
      </c>
      <c r="F32" s="8" t="s">
        <v>63</v>
      </c>
      <c r="G32" s="50">
        <v>800</v>
      </c>
      <c r="H32" s="7">
        <v>2.9000000000000001E-2</v>
      </c>
      <c r="I32" s="50">
        <v>4.8000000000000001E-2</v>
      </c>
      <c r="J32" s="50">
        <v>4.8000000000000001E-2</v>
      </c>
      <c r="K32" s="7">
        <v>2.5000000000000001E-2</v>
      </c>
      <c r="L32" s="7">
        <v>4.1000000000000002E-2</v>
      </c>
      <c r="M32" s="7">
        <v>4.1000000000000002E-2</v>
      </c>
      <c r="N32" s="50">
        <f t="shared" ref="N32:N49" si="5">H32*G32</f>
        <v>23.200000000000003</v>
      </c>
      <c r="O32" s="50">
        <f t="shared" ref="O32:O49" si="6">I32*G32</f>
        <v>38.4</v>
      </c>
      <c r="P32" s="50">
        <f t="shared" ref="P32:P49" si="7">J32*G32</f>
        <v>38.4</v>
      </c>
      <c r="Q32" s="69">
        <f>SUM(N32:N34)</f>
        <v>36.527999999999999</v>
      </c>
      <c r="R32" s="69">
        <f>SUM(O32:O34)</f>
        <v>61.542000000000002</v>
      </c>
      <c r="S32" s="69">
        <f>SUM(P32:P34)</f>
        <v>61.542000000000002</v>
      </c>
      <c r="T32" s="69">
        <f>Q32+Q32*50%</f>
        <v>54.792000000000002</v>
      </c>
      <c r="U32" s="69">
        <f>R32+R32*50%</f>
        <v>92.313000000000002</v>
      </c>
      <c r="V32" s="70">
        <f>S32+S32*50%</f>
        <v>92.313000000000002</v>
      </c>
      <c r="W32" s="41"/>
    </row>
    <row r="33" spans="2:23" ht="15.75" x14ac:dyDescent="0.25">
      <c r="B33" s="67"/>
      <c r="C33" s="68"/>
      <c r="D33" s="68"/>
      <c r="E33" s="68"/>
      <c r="F33" s="8" t="s">
        <v>64</v>
      </c>
      <c r="G33" s="50">
        <v>539</v>
      </c>
      <c r="H33" s="51">
        <v>2.3E-2</v>
      </c>
      <c r="I33" s="51">
        <v>3.7999999999999999E-2</v>
      </c>
      <c r="J33" s="51">
        <v>3.7999999999999999E-2</v>
      </c>
      <c r="K33" s="51">
        <v>1.7999999999999999E-2</v>
      </c>
      <c r="L33" s="51">
        <v>0.03</v>
      </c>
      <c r="M33" s="51">
        <v>0.03</v>
      </c>
      <c r="N33" s="50">
        <f t="shared" si="5"/>
        <v>12.397</v>
      </c>
      <c r="O33" s="50">
        <f t="shared" si="6"/>
        <v>20.481999999999999</v>
      </c>
      <c r="P33" s="50">
        <f t="shared" si="7"/>
        <v>20.481999999999999</v>
      </c>
      <c r="Q33" s="69"/>
      <c r="R33" s="69"/>
      <c r="S33" s="69"/>
      <c r="T33" s="69"/>
      <c r="U33" s="69"/>
      <c r="V33" s="70"/>
      <c r="W33" s="41"/>
    </row>
    <row r="34" spans="2:23" ht="15.75" x14ac:dyDescent="0.25">
      <c r="B34" s="67"/>
      <c r="C34" s="68"/>
      <c r="D34" s="68"/>
      <c r="E34" s="68"/>
      <c r="F34" s="8" t="s">
        <v>23</v>
      </c>
      <c r="G34" s="50">
        <v>133</v>
      </c>
      <c r="H34" s="51">
        <v>7.0000000000000001E-3</v>
      </c>
      <c r="I34" s="51">
        <v>0.02</v>
      </c>
      <c r="J34" s="51">
        <v>0.02</v>
      </c>
      <c r="K34" s="51">
        <v>6.0000000000000001E-3</v>
      </c>
      <c r="L34" s="51">
        <v>0.01</v>
      </c>
      <c r="M34" s="51">
        <v>0.01</v>
      </c>
      <c r="N34" s="50">
        <f t="shared" si="5"/>
        <v>0.93100000000000005</v>
      </c>
      <c r="O34" s="50">
        <f t="shared" si="6"/>
        <v>2.66</v>
      </c>
      <c r="P34" s="50">
        <f t="shared" si="7"/>
        <v>2.66</v>
      </c>
      <c r="Q34" s="69"/>
      <c r="R34" s="69"/>
      <c r="S34" s="69"/>
      <c r="T34" s="69"/>
      <c r="U34" s="69"/>
      <c r="V34" s="70"/>
      <c r="W34" s="41"/>
    </row>
    <row r="35" spans="2:23" ht="15.75" x14ac:dyDescent="0.25">
      <c r="B35" s="67"/>
      <c r="C35" s="68"/>
      <c r="D35" s="68"/>
      <c r="E35" s="68"/>
      <c r="F35" s="8" t="s">
        <v>27</v>
      </c>
      <c r="G35" s="50">
        <v>76</v>
      </c>
      <c r="H35" s="51">
        <v>1E-3</v>
      </c>
      <c r="I35" s="51">
        <v>1E-3</v>
      </c>
      <c r="J35" s="51">
        <v>1E-3</v>
      </c>
      <c r="K35" s="51">
        <v>1E-3</v>
      </c>
      <c r="L35" s="51">
        <v>1E-3</v>
      </c>
      <c r="M35" s="51">
        <v>1E-3</v>
      </c>
      <c r="N35" s="50">
        <f t="shared" si="5"/>
        <v>7.5999999999999998E-2</v>
      </c>
      <c r="O35" s="50">
        <f t="shared" si="6"/>
        <v>7.5999999999999998E-2</v>
      </c>
      <c r="P35" s="50">
        <f t="shared" si="7"/>
        <v>7.5999999999999998E-2</v>
      </c>
      <c r="Q35" s="69"/>
      <c r="R35" s="69"/>
      <c r="S35" s="69"/>
      <c r="T35" s="69"/>
      <c r="U35" s="69"/>
      <c r="V35" s="70"/>
      <c r="W35" s="41"/>
    </row>
    <row r="36" spans="2:23" ht="15.75" x14ac:dyDescent="0.25">
      <c r="B36" s="67"/>
      <c r="C36" s="68"/>
      <c r="D36" s="68"/>
      <c r="E36" s="68"/>
      <c r="F36" s="8" t="s">
        <v>24</v>
      </c>
      <c r="G36" s="50">
        <v>683</v>
      </c>
      <c r="H36" s="51">
        <v>3.0000000000000001E-3</v>
      </c>
      <c r="I36" s="51">
        <v>4.0000000000000001E-3</v>
      </c>
      <c r="J36" s="51">
        <v>5.0000000000000001E-3</v>
      </c>
      <c r="K36" s="51">
        <v>3.0000000000000001E-3</v>
      </c>
      <c r="L36" s="51">
        <v>4.0000000000000001E-3</v>
      </c>
      <c r="M36" s="51">
        <v>5.0000000000000001E-3</v>
      </c>
      <c r="N36" s="50">
        <f t="shared" si="5"/>
        <v>2.0489999999999999</v>
      </c>
      <c r="O36" s="50">
        <f t="shared" si="6"/>
        <v>2.7320000000000002</v>
      </c>
      <c r="P36" s="50">
        <f t="shared" si="7"/>
        <v>3.415</v>
      </c>
      <c r="Q36" s="69"/>
      <c r="R36" s="69"/>
      <c r="S36" s="69"/>
      <c r="T36" s="69"/>
      <c r="U36" s="69"/>
      <c r="V36" s="70"/>
      <c r="W36" s="41"/>
    </row>
    <row r="37" spans="2:23" ht="63" x14ac:dyDescent="0.25">
      <c r="B37" s="67" t="s">
        <v>65</v>
      </c>
      <c r="C37" s="68">
        <v>200</v>
      </c>
      <c r="D37" s="68">
        <v>200</v>
      </c>
      <c r="E37" s="68">
        <v>250</v>
      </c>
      <c r="F37" s="31" t="s">
        <v>66</v>
      </c>
      <c r="G37" s="50">
        <v>1500</v>
      </c>
      <c r="H37" s="7">
        <v>0.16</v>
      </c>
      <c r="I37" s="7">
        <v>0.16</v>
      </c>
      <c r="J37" s="7">
        <v>0.21299999999999999</v>
      </c>
      <c r="K37" s="7">
        <v>0.109</v>
      </c>
      <c r="L37" s="7">
        <v>0.109</v>
      </c>
      <c r="M37" s="7">
        <v>0.14499999999999999</v>
      </c>
      <c r="N37" s="50">
        <f t="shared" si="5"/>
        <v>240</v>
      </c>
      <c r="O37" s="50">
        <f t="shared" si="6"/>
        <v>240</v>
      </c>
      <c r="P37" s="50">
        <f t="shared" si="7"/>
        <v>319.5</v>
      </c>
      <c r="Q37" s="69">
        <f>SUM(N37:N44)</f>
        <v>277.07779999999997</v>
      </c>
      <c r="R37" s="69">
        <f>SUM(O37:O44)</f>
        <v>277.07779999999997</v>
      </c>
      <c r="S37" s="69">
        <f>SUM(P37:P44)</f>
        <v>363.62570000000005</v>
      </c>
      <c r="T37" s="69">
        <f>Q37+Q37*50%</f>
        <v>415.61669999999992</v>
      </c>
      <c r="U37" s="69">
        <f>R37+R37*50%</f>
        <v>415.61669999999992</v>
      </c>
      <c r="V37" s="70">
        <f>S37+S37*50%</f>
        <v>545.43855000000008</v>
      </c>
      <c r="W37" s="41"/>
    </row>
    <row r="38" spans="2:23" ht="15.75" x14ac:dyDescent="0.25">
      <c r="B38" s="67"/>
      <c r="C38" s="68"/>
      <c r="D38" s="68"/>
      <c r="E38" s="68"/>
      <c r="F38" s="8" t="s">
        <v>24</v>
      </c>
      <c r="G38" s="50">
        <v>683</v>
      </c>
      <c r="H38" s="7">
        <v>5.0000000000000001E-3</v>
      </c>
      <c r="I38" s="7">
        <v>5.0000000000000001E-3</v>
      </c>
      <c r="J38" s="7">
        <v>6.0000000000000001E-3</v>
      </c>
      <c r="K38" s="7">
        <v>5.0000000000000001E-3</v>
      </c>
      <c r="L38" s="7">
        <v>5.0000000000000001E-3</v>
      </c>
      <c r="M38" s="7">
        <v>6.0000000000000001E-3</v>
      </c>
      <c r="N38" s="50">
        <f t="shared" si="5"/>
        <v>3.415</v>
      </c>
      <c r="O38" s="50">
        <f t="shared" si="6"/>
        <v>3.415</v>
      </c>
      <c r="P38" s="50">
        <f t="shared" si="7"/>
        <v>4.0979999999999999</v>
      </c>
      <c r="Q38" s="69"/>
      <c r="R38" s="69"/>
      <c r="S38" s="69"/>
      <c r="T38" s="69"/>
      <c r="U38" s="69"/>
      <c r="V38" s="70"/>
      <c r="W38" s="41"/>
    </row>
    <row r="39" spans="2:23" ht="15.75" x14ac:dyDescent="0.25">
      <c r="B39" s="67"/>
      <c r="C39" s="68"/>
      <c r="D39" s="68"/>
      <c r="E39" s="68"/>
      <c r="F39" s="8" t="s">
        <v>67</v>
      </c>
      <c r="G39" s="50">
        <v>211</v>
      </c>
      <c r="H39" s="7">
        <v>0.107</v>
      </c>
      <c r="I39" s="7">
        <v>0.107</v>
      </c>
      <c r="J39" s="7">
        <v>0.128</v>
      </c>
      <c r="K39" s="7">
        <v>0.08</v>
      </c>
      <c r="L39" s="7">
        <v>0.08</v>
      </c>
      <c r="M39" s="7">
        <v>9.6000000000000002E-2</v>
      </c>
      <c r="N39" s="50">
        <f t="shared" si="5"/>
        <v>22.576999999999998</v>
      </c>
      <c r="O39" s="50">
        <f t="shared" si="6"/>
        <v>22.576999999999998</v>
      </c>
      <c r="P39" s="50">
        <f t="shared" si="7"/>
        <v>27.007999999999999</v>
      </c>
      <c r="Q39" s="69"/>
      <c r="R39" s="69"/>
      <c r="S39" s="69"/>
      <c r="T39" s="69"/>
      <c r="U39" s="69"/>
      <c r="V39" s="70"/>
      <c r="W39" s="41"/>
    </row>
    <row r="40" spans="2:23" ht="15.75" x14ac:dyDescent="0.25">
      <c r="B40" s="67"/>
      <c r="C40" s="68"/>
      <c r="D40" s="68"/>
      <c r="E40" s="68"/>
      <c r="F40" s="8" t="s">
        <v>22</v>
      </c>
      <c r="G40" s="50">
        <v>177</v>
      </c>
      <c r="H40" s="7">
        <v>2.1999999999999999E-2</v>
      </c>
      <c r="I40" s="7">
        <v>2.1999999999999999E-2</v>
      </c>
      <c r="J40" s="7">
        <v>2.5999999999999999E-2</v>
      </c>
      <c r="K40" s="7">
        <v>1.7999999999999999E-2</v>
      </c>
      <c r="L40" s="7">
        <v>1.7999999999999999E-2</v>
      </c>
      <c r="M40" s="7">
        <v>2.1000000000000001E-2</v>
      </c>
      <c r="N40" s="50">
        <f t="shared" si="5"/>
        <v>3.8939999999999997</v>
      </c>
      <c r="O40" s="50">
        <f t="shared" si="6"/>
        <v>3.8939999999999997</v>
      </c>
      <c r="P40" s="50">
        <f t="shared" si="7"/>
        <v>4.6019999999999994</v>
      </c>
      <c r="Q40" s="69"/>
      <c r="R40" s="69"/>
      <c r="S40" s="69"/>
      <c r="T40" s="69"/>
      <c r="U40" s="69"/>
      <c r="V40" s="70"/>
      <c r="W40" s="41"/>
    </row>
    <row r="41" spans="2:23" ht="15.75" x14ac:dyDescent="0.25">
      <c r="B41" s="67"/>
      <c r="C41" s="68"/>
      <c r="D41" s="68"/>
      <c r="E41" s="68"/>
      <c r="F41" s="8" t="s">
        <v>23</v>
      </c>
      <c r="G41" s="50">
        <v>133</v>
      </c>
      <c r="H41" s="51">
        <v>1.2E-2</v>
      </c>
      <c r="I41" s="51">
        <v>1.2E-2</v>
      </c>
      <c r="J41" s="7">
        <v>1.4E-2</v>
      </c>
      <c r="K41" s="7">
        <v>0.01</v>
      </c>
      <c r="L41" s="7">
        <v>0.01</v>
      </c>
      <c r="M41" s="7">
        <v>1.2E-2</v>
      </c>
      <c r="N41" s="50">
        <f t="shared" si="5"/>
        <v>1.5960000000000001</v>
      </c>
      <c r="O41" s="50">
        <f t="shared" si="6"/>
        <v>1.5960000000000001</v>
      </c>
      <c r="P41" s="50">
        <f t="shared" si="7"/>
        <v>1.8620000000000001</v>
      </c>
      <c r="Q41" s="69"/>
      <c r="R41" s="69"/>
      <c r="S41" s="69"/>
      <c r="T41" s="69"/>
      <c r="U41" s="69"/>
      <c r="V41" s="70"/>
      <c r="W41" s="41"/>
    </row>
    <row r="42" spans="2:23" ht="15.75" x14ac:dyDescent="0.25">
      <c r="B42" s="67"/>
      <c r="C42" s="68"/>
      <c r="D42" s="68"/>
      <c r="E42" s="68"/>
      <c r="F42" s="8" t="s">
        <v>25</v>
      </c>
      <c r="G42" s="50">
        <v>900</v>
      </c>
      <c r="H42" s="51">
        <v>6.0000000000000001E-3</v>
      </c>
      <c r="I42" s="51">
        <v>6.0000000000000001E-3</v>
      </c>
      <c r="J42" s="51">
        <v>7.0000000000000001E-3</v>
      </c>
      <c r="K42" s="51">
        <v>6.0000000000000001E-3</v>
      </c>
      <c r="L42" s="51">
        <v>6.0000000000000001E-3</v>
      </c>
      <c r="M42" s="51">
        <v>7.0000000000000001E-3</v>
      </c>
      <c r="N42" s="50">
        <f t="shared" si="5"/>
        <v>5.4</v>
      </c>
      <c r="O42" s="50">
        <f t="shared" si="6"/>
        <v>5.4</v>
      </c>
      <c r="P42" s="50">
        <f t="shared" si="7"/>
        <v>6.3</v>
      </c>
      <c r="Q42" s="69"/>
      <c r="R42" s="69"/>
      <c r="S42" s="69"/>
      <c r="T42" s="69"/>
      <c r="U42" s="69"/>
      <c r="V42" s="70"/>
      <c r="W42" s="41"/>
    </row>
    <row r="43" spans="2:23" ht="15.75" x14ac:dyDescent="0.25">
      <c r="B43" s="67"/>
      <c r="C43" s="68"/>
      <c r="D43" s="68"/>
      <c r="E43" s="68"/>
      <c r="F43" s="8" t="s">
        <v>26</v>
      </c>
      <c r="G43" s="50">
        <v>59.9</v>
      </c>
      <c r="H43" s="51">
        <v>2E-3</v>
      </c>
      <c r="I43" s="51">
        <v>2E-3</v>
      </c>
      <c r="J43" s="51">
        <v>3.0000000000000001E-3</v>
      </c>
      <c r="K43" s="51">
        <v>2E-3</v>
      </c>
      <c r="L43" s="51">
        <v>2E-3</v>
      </c>
      <c r="M43" s="51">
        <v>3.0000000000000001E-3</v>
      </c>
      <c r="N43" s="50">
        <f t="shared" si="5"/>
        <v>0.1198</v>
      </c>
      <c r="O43" s="50">
        <f t="shared" si="6"/>
        <v>0.1198</v>
      </c>
      <c r="P43" s="50">
        <f t="shared" si="7"/>
        <v>0.1797</v>
      </c>
      <c r="Q43" s="69"/>
      <c r="R43" s="69"/>
      <c r="S43" s="69"/>
      <c r="T43" s="69"/>
      <c r="U43" s="69"/>
      <c r="V43" s="70"/>
      <c r="W43" s="41"/>
    </row>
    <row r="44" spans="2:23" ht="15.75" x14ac:dyDescent="0.25">
      <c r="B44" s="67"/>
      <c r="C44" s="68"/>
      <c r="D44" s="68"/>
      <c r="E44" s="68"/>
      <c r="F44" s="8" t="s">
        <v>27</v>
      </c>
      <c r="G44" s="50">
        <v>76</v>
      </c>
      <c r="H44" s="51">
        <v>1E-3</v>
      </c>
      <c r="I44" s="51">
        <v>1E-3</v>
      </c>
      <c r="J44" s="51">
        <v>1E-3</v>
      </c>
      <c r="K44" s="51">
        <v>1E-3</v>
      </c>
      <c r="L44" s="51">
        <v>1E-3</v>
      </c>
      <c r="M44" s="51">
        <v>1E-3</v>
      </c>
      <c r="N44" s="50">
        <f t="shared" si="5"/>
        <v>7.5999999999999998E-2</v>
      </c>
      <c r="O44" s="50">
        <f t="shared" si="6"/>
        <v>7.5999999999999998E-2</v>
      </c>
      <c r="P44" s="50">
        <f t="shared" si="7"/>
        <v>7.5999999999999998E-2</v>
      </c>
      <c r="Q44" s="69"/>
      <c r="R44" s="69"/>
      <c r="S44" s="69"/>
      <c r="T44" s="69"/>
      <c r="U44" s="69"/>
      <c r="V44" s="70"/>
      <c r="W44" s="41"/>
    </row>
    <row r="45" spans="2:23" ht="15.75" x14ac:dyDescent="0.25">
      <c r="B45" s="67" t="s">
        <v>167</v>
      </c>
      <c r="C45" s="68">
        <v>200</v>
      </c>
      <c r="D45" s="68">
        <v>200</v>
      </c>
      <c r="E45" s="68">
        <v>200</v>
      </c>
      <c r="F45" s="31" t="s">
        <v>72</v>
      </c>
      <c r="G45" s="50">
        <v>740</v>
      </c>
      <c r="H45" s="51">
        <v>5.1999999999999998E-2</v>
      </c>
      <c r="I45" s="51">
        <v>5.1999999999999998E-2</v>
      </c>
      <c r="J45" s="51">
        <v>5.1999999999999998E-2</v>
      </c>
      <c r="K45" s="51">
        <v>4.4999999999999998E-2</v>
      </c>
      <c r="L45" s="51">
        <v>4.4999999999999998E-2</v>
      </c>
      <c r="M45" s="51">
        <v>4.4999999999999998E-2</v>
      </c>
      <c r="N45" s="50">
        <f t="shared" si="5"/>
        <v>38.479999999999997</v>
      </c>
      <c r="O45" s="50">
        <f t="shared" si="6"/>
        <v>38.479999999999997</v>
      </c>
      <c r="P45" s="50">
        <f t="shared" si="7"/>
        <v>38.479999999999997</v>
      </c>
      <c r="Q45" s="69">
        <f>SUM(N45:N48)</f>
        <v>73.02</v>
      </c>
      <c r="R45" s="69">
        <f>SUM(O45:O48)</f>
        <v>73.02</v>
      </c>
      <c r="S45" s="69">
        <f>SUM(P45:P48)</f>
        <v>73.02</v>
      </c>
      <c r="T45" s="69">
        <f>Q45+Q45*50%</f>
        <v>109.53</v>
      </c>
      <c r="U45" s="69">
        <f>R45+R45*50%</f>
        <v>109.53</v>
      </c>
      <c r="V45" s="70">
        <f>S45+S45*50%</f>
        <v>109.53</v>
      </c>
      <c r="W45" s="41"/>
    </row>
    <row r="46" spans="2:23" ht="15.75" x14ac:dyDescent="0.25">
      <c r="B46" s="67"/>
      <c r="C46" s="68"/>
      <c r="D46" s="68"/>
      <c r="E46" s="68"/>
      <c r="F46" s="8" t="s">
        <v>35</v>
      </c>
      <c r="G46" s="50">
        <v>435</v>
      </c>
      <c r="H46" s="7">
        <v>2.4E-2</v>
      </c>
      <c r="I46" s="7">
        <v>2.4E-2</v>
      </c>
      <c r="J46" s="7">
        <v>2.4E-2</v>
      </c>
      <c r="K46" s="7">
        <v>2.4E-2</v>
      </c>
      <c r="L46" s="7">
        <v>2.4E-2</v>
      </c>
      <c r="M46" s="7">
        <v>2.4E-2</v>
      </c>
      <c r="N46" s="50">
        <f t="shared" si="5"/>
        <v>10.44</v>
      </c>
      <c r="O46" s="50">
        <f t="shared" si="6"/>
        <v>10.44</v>
      </c>
      <c r="P46" s="50">
        <f t="shared" si="7"/>
        <v>10.44</v>
      </c>
      <c r="Q46" s="68"/>
      <c r="R46" s="68"/>
      <c r="S46" s="68"/>
      <c r="T46" s="68"/>
      <c r="U46" s="68"/>
      <c r="V46" s="71"/>
      <c r="W46" s="41"/>
    </row>
    <row r="47" spans="2:23" ht="15.75" x14ac:dyDescent="0.25">
      <c r="B47" s="67"/>
      <c r="C47" s="68"/>
      <c r="D47" s="68"/>
      <c r="E47" s="68"/>
      <c r="F47" s="8" t="s">
        <v>73</v>
      </c>
      <c r="G47" s="50">
        <v>1000</v>
      </c>
      <c r="H47" s="51">
        <v>1E-4</v>
      </c>
      <c r="I47" s="51">
        <v>1E-4</v>
      </c>
      <c r="J47" s="51">
        <v>1E-4</v>
      </c>
      <c r="K47" s="51">
        <v>1E-4</v>
      </c>
      <c r="L47" s="51">
        <v>1E-4</v>
      </c>
      <c r="M47" s="51">
        <v>1E-4</v>
      </c>
      <c r="N47" s="50">
        <f t="shared" si="5"/>
        <v>0.1</v>
      </c>
      <c r="O47" s="50">
        <f t="shared" si="6"/>
        <v>0.1</v>
      </c>
      <c r="P47" s="50">
        <f t="shared" si="7"/>
        <v>0.1</v>
      </c>
      <c r="Q47" s="68"/>
      <c r="R47" s="68"/>
      <c r="S47" s="68"/>
      <c r="T47" s="68"/>
      <c r="U47" s="68"/>
      <c r="V47" s="71"/>
      <c r="W47" s="41"/>
    </row>
    <row r="48" spans="2:23" ht="15.75" x14ac:dyDescent="0.25">
      <c r="B48" s="67"/>
      <c r="C48" s="68"/>
      <c r="D48" s="68"/>
      <c r="E48" s="68"/>
      <c r="F48" s="8" t="s">
        <v>70</v>
      </c>
      <c r="G48" s="50">
        <v>1500</v>
      </c>
      <c r="H48" s="51">
        <v>1.6E-2</v>
      </c>
      <c r="I48" s="51">
        <v>1.6E-2</v>
      </c>
      <c r="J48" s="51">
        <v>1.6E-2</v>
      </c>
      <c r="K48" s="51">
        <v>1.6E-2</v>
      </c>
      <c r="L48" s="51">
        <v>1.6E-2</v>
      </c>
      <c r="M48" s="51">
        <v>1.6E-2</v>
      </c>
      <c r="N48" s="50">
        <f t="shared" si="5"/>
        <v>24</v>
      </c>
      <c r="O48" s="50">
        <f t="shared" si="6"/>
        <v>24</v>
      </c>
      <c r="P48" s="50">
        <f t="shared" si="7"/>
        <v>24</v>
      </c>
      <c r="Q48" s="68"/>
      <c r="R48" s="68"/>
      <c r="S48" s="68"/>
      <c r="T48" s="68"/>
      <c r="U48" s="68"/>
      <c r="V48" s="71"/>
      <c r="W48" s="41"/>
    </row>
    <row r="49" spans="2:23" ht="15.75" x14ac:dyDescent="0.25">
      <c r="B49" s="109" t="s">
        <v>50</v>
      </c>
      <c r="C49" s="51">
        <v>20</v>
      </c>
      <c r="D49" s="51">
        <v>35</v>
      </c>
      <c r="E49" s="51">
        <v>40</v>
      </c>
      <c r="F49" s="26" t="s">
        <v>50</v>
      </c>
      <c r="G49" s="50">
        <v>594</v>
      </c>
      <c r="H49" s="7">
        <v>0.02</v>
      </c>
      <c r="I49" s="51">
        <v>3.5000000000000003E-2</v>
      </c>
      <c r="J49" s="7">
        <v>0.04</v>
      </c>
      <c r="K49" s="7">
        <v>0.02</v>
      </c>
      <c r="L49" s="51">
        <v>3.5000000000000003E-2</v>
      </c>
      <c r="M49" s="7">
        <v>0.04</v>
      </c>
      <c r="N49" s="50">
        <f t="shared" si="5"/>
        <v>11.88</v>
      </c>
      <c r="O49" s="50">
        <f t="shared" si="6"/>
        <v>20.790000000000003</v>
      </c>
      <c r="P49" s="50">
        <f t="shared" si="7"/>
        <v>23.76</v>
      </c>
      <c r="Q49" s="50">
        <f>SUM(N49)</f>
        <v>11.88</v>
      </c>
      <c r="R49" s="50">
        <f>SUM(O49)</f>
        <v>20.790000000000003</v>
      </c>
      <c r="S49" s="50">
        <f>SUM(P49)</f>
        <v>23.76</v>
      </c>
      <c r="T49" s="51">
        <f>Q49+Q49*50%</f>
        <v>17.82</v>
      </c>
      <c r="U49" s="51">
        <f>R49+R49*50%</f>
        <v>31.185000000000002</v>
      </c>
      <c r="V49" s="61">
        <f>S49+S49*50%</f>
        <v>35.64</v>
      </c>
      <c r="W49" s="41"/>
    </row>
    <row r="50" spans="2:23" ht="15.75" x14ac:dyDescent="0.25">
      <c r="B50" s="109"/>
      <c r="C50" s="51"/>
      <c r="D50" s="51"/>
      <c r="E50" s="51"/>
      <c r="F50" s="26"/>
      <c r="G50" s="50"/>
      <c r="H50" s="7"/>
      <c r="I50" s="51"/>
      <c r="J50" s="7"/>
      <c r="K50" s="7"/>
      <c r="L50" s="7"/>
      <c r="M50" s="7"/>
      <c r="N50" s="50"/>
      <c r="O50" s="50"/>
      <c r="P50" s="50"/>
      <c r="Q50" s="27">
        <f t="shared" ref="Q50:V50" si="8">SUM(Q32:Q49)</f>
        <v>398.50579999999997</v>
      </c>
      <c r="R50" s="27">
        <f t="shared" si="8"/>
        <v>432.42979999999994</v>
      </c>
      <c r="S50" s="27">
        <f t="shared" si="8"/>
        <v>521.94770000000005</v>
      </c>
      <c r="T50" s="27">
        <f t="shared" si="8"/>
        <v>597.75869999999998</v>
      </c>
      <c r="U50" s="27">
        <f t="shared" si="8"/>
        <v>648.64469999999983</v>
      </c>
      <c r="V50" s="114">
        <f t="shared" si="8"/>
        <v>782.92155000000002</v>
      </c>
      <c r="W50" s="41"/>
    </row>
    <row r="51" spans="2:23" ht="15.75" x14ac:dyDescent="0.25">
      <c r="B51" s="112" t="s">
        <v>69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13"/>
      <c r="W51" s="41"/>
    </row>
    <row r="52" spans="2:23" ht="31.5" x14ac:dyDescent="0.25">
      <c r="B52" s="67" t="s">
        <v>76</v>
      </c>
      <c r="C52" s="72" t="s">
        <v>77</v>
      </c>
      <c r="D52" s="72" t="s">
        <v>78</v>
      </c>
      <c r="E52" s="72" t="s">
        <v>79</v>
      </c>
      <c r="F52" s="5" t="s">
        <v>80</v>
      </c>
      <c r="G52" s="50">
        <v>2850</v>
      </c>
      <c r="H52" s="7">
        <v>5.1999999999999998E-2</v>
      </c>
      <c r="I52" s="7">
        <v>7.8E-2</v>
      </c>
      <c r="J52" s="7">
        <v>0.104</v>
      </c>
      <c r="K52" s="7">
        <v>3.7999999999999999E-2</v>
      </c>
      <c r="L52" s="7">
        <v>5.7000000000000002E-2</v>
      </c>
      <c r="M52" s="7">
        <v>7.5999999999999998E-2</v>
      </c>
      <c r="N52" s="50">
        <f t="shared" ref="N52:N66" si="9">H52*G52</f>
        <v>148.19999999999999</v>
      </c>
      <c r="O52" s="50">
        <f t="shared" ref="O52:O66" si="10">I52*G52</f>
        <v>222.3</v>
      </c>
      <c r="P52" s="50">
        <f t="shared" ref="P52:P66" si="11">J52*G52</f>
        <v>296.39999999999998</v>
      </c>
      <c r="Q52" s="69">
        <f>SUM(N52:N58)</f>
        <v>171.91119999999998</v>
      </c>
      <c r="R52" s="69">
        <f>SUM(O52:O58)</f>
        <v>251.77199999999999</v>
      </c>
      <c r="S52" s="69">
        <f>SUM(P52:P58)</f>
        <v>341.94579999999996</v>
      </c>
      <c r="T52" s="69">
        <f>Q52+Q52*50%</f>
        <v>257.86679999999996</v>
      </c>
      <c r="U52" s="69">
        <f>R52+R52*50%</f>
        <v>377.65800000000002</v>
      </c>
      <c r="V52" s="70">
        <f>S52+S52*50%</f>
        <v>512.91869999999994</v>
      </c>
      <c r="W52" s="3"/>
    </row>
    <row r="53" spans="2:23" ht="15.75" x14ac:dyDescent="0.25">
      <c r="B53" s="67"/>
      <c r="C53" s="72"/>
      <c r="D53" s="72"/>
      <c r="E53" s="72"/>
      <c r="F53" s="8" t="s">
        <v>81</v>
      </c>
      <c r="G53" s="50">
        <v>482</v>
      </c>
      <c r="H53" s="7">
        <v>5.0000000000000001E-3</v>
      </c>
      <c r="I53" s="7">
        <v>8.0000000000000002E-3</v>
      </c>
      <c r="J53" s="7">
        <v>0.01</v>
      </c>
      <c r="K53" s="7">
        <v>5.0000000000000001E-3</v>
      </c>
      <c r="L53" s="7">
        <v>8.0000000000000002E-3</v>
      </c>
      <c r="M53" s="7">
        <v>0.01</v>
      </c>
      <c r="N53" s="50">
        <f t="shared" si="9"/>
        <v>2.41</v>
      </c>
      <c r="O53" s="50">
        <f t="shared" si="10"/>
        <v>3.8559999999999999</v>
      </c>
      <c r="P53" s="50">
        <f t="shared" si="11"/>
        <v>4.82</v>
      </c>
      <c r="Q53" s="69"/>
      <c r="R53" s="69"/>
      <c r="S53" s="69"/>
      <c r="T53" s="69"/>
      <c r="U53" s="69"/>
      <c r="V53" s="70"/>
      <c r="W53" s="3"/>
    </row>
    <row r="54" spans="2:23" ht="15.75" x14ac:dyDescent="0.25">
      <c r="B54" s="67"/>
      <c r="C54" s="72"/>
      <c r="D54" s="72"/>
      <c r="E54" s="72"/>
      <c r="F54" s="8" t="s">
        <v>23</v>
      </c>
      <c r="G54" s="50">
        <v>133</v>
      </c>
      <c r="H54" s="51">
        <v>2.1000000000000001E-2</v>
      </c>
      <c r="I54" s="51">
        <v>3.2000000000000001E-2</v>
      </c>
      <c r="J54" s="7">
        <v>4.2000000000000003E-2</v>
      </c>
      <c r="K54" s="7">
        <v>1.7999999999999999E-2</v>
      </c>
      <c r="L54" s="7">
        <v>2.7E-2</v>
      </c>
      <c r="M54" s="7">
        <v>3.5999999999999997E-2</v>
      </c>
      <c r="N54" s="50">
        <f t="shared" si="9"/>
        <v>2.7930000000000001</v>
      </c>
      <c r="O54" s="50">
        <f t="shared" si="10"/>
        <v>4.2560000000000002</v>
      </c>
      <c r="P54" s="50">
        <f t="shared" si="11"/>
        <v>5.5860000000000003</v>
      </c>
      <c r="Q54" s="69"/>
      <c r="R54" s="69"/>
      <c r="S54" s="69"/>
      <c r="T54" s="69"/>
      <c r="U54" s="69"/>
      <c r="V54" s="70"/>
      <c r="W54" s="3"/>
    </row>
    <row r="55" spans="2:23" ht="15.75" x14ac:dyDescent="0.25">
      <c r="B55" s="67"/>
      <c r="C55" s="72"/>
      <c r="D55" s="72"/>
      <c r="E55" s="72"/>
      <c r="F55" s="8" t="s">
        <v>24</v>
      </c>
      <c r="G55" s="50">
        <v>683</v>
      </c>
      <c r="H55" s="51">
        <v>8.0000000000000002E-3</v>
      </c>
      <c r="I55" s="51">
        <v>1.2E-2</v>
      </c>
      <c r="J55" s="51">
        <v>3.2000000000000001E-2</v>
      </c>
      <c r="K55" s="51">
        <v>8.0000000000000002E-3</v>
      </c>
      <c r="L55" s="51">
        <v>1.2E-2</v>
      </c>
      <c r="M55" s="51">
        <v>3.2000000000000001E-2</v>
      </c>
      <c r="N55" s="50">
        <f t="shared" si="9"/>
        <v>5.4640000000000004</v>
      </c>
      <c r="O55" s="50">
        <f t="shared" si="10"/>
        <v>8.1959999999999997</v>
      </c>
      <c r="P55" s="50">
        <f t="shared" si="11"/>
        <v>21.856000000000002</v>
      </c>
      <c r="Q55" s="69"/>
      <c r="R55" s="69"/>
      <c r="S55" s="69"/>
      <c r="T55" s="69"/>
      <c r="U55" s="69"/>
      <c r="V55" s="70"/>
      <c r="W55" s="3"/>
    </row>
    <row r="56" spans="2:23" ht="15.75" x14ac:dyDescent="0.25">
      <c r="B56" s="67"/>
      <c r="C56" s="72"/>
      <c r="D56" s="72"/>
      <c r="E56" s="72"/>
      <c r="F56" s="8" t="s">
        <v>26</v>
      </c>
      <c r="G56" s="50">
        <v>59.9</v>
      </c>
      <c r="H56" s="51">
        <v>4.0000000000000001E-3</v>
      </c>
      <c r="I56" s="51">
        <v>6.0000000000000001E-3</v>
      </c>
      <c r="J56" s="51">
        <v>8.0000000000000002E-3</v>
      </c>
      <c r="K56" s="51">
        <v>4.0000000000000001E-3</v>
      </c>
      <c r="L56" s="51">
        <v>6.0000000000000001E-3</v>
      </c>
      <c r="M56" s="51">
        <v>8.0000000000000002E-3</v>
      </c>
      <c r="N56" s="50">
        <f t="shared" si="9"/>
        <v>0.23960000000000001</v>
      </c>
      <c r="O56" s="50">
        <f t="shared" si="10"/>
        <v>0.3594</v>
      </c>
      <c r="P56" s="50">
        <f t="shared" si="11"/>
        <v>0.47920000000000001</v>
      </c>
      <c r="Q56" s="69"/>
      <c r="R56" s="69"/>
      <c r="S56" s="69"/>
      <c r="T56" s="69"/>
      <c r="U56" s="69"/>
      <c r="V56" s="70"/>
      <c r="W56" s="3"/>
    </row>
    <row r="57" spans="2:23" ht="15.75" x14ac:dyDescent="0.25">
      <c r="B57" s="67"/>
      <c r="C57" s="72"/>
      <c r="D57" s="72"/>
      <c r="E57" s="72"/>
      <c r="F57" s="8" t="s">
        <v>27</v>
      </c>
      <c r="G57" s="50">
        <v>76</v>
      </c>
      <c r="H57" s="51">
        <v>1E-3</v>
      </c>
      <c r="I57" s="51">
        <v>1E-3</v>
      </c>
      <c r="J57" s="51">
        <v>1E-3</v>
      </c>
      <c r="K57" s="51">
        <v>1E-3</v>
      </c>
      <c r="L57" s="51">
        <v>1E-3</v>
      </c>
      <c r="M57" s="51">
        <v>1E-3</v>
      </c>
      <c r="N57" s="50">
        <f t="shared" si="9"/>
        <v>7.5999999999999998E-2</v>
      </c>
      <c r="O57" s="50">
        <f t="shared" si="10"/>
        <v>7.5999999999999998E-2</v>
      </c>
      <c r="P57" s="50">
        <f t="shared" si="11"/>
        <v>7.5999999999999998E-2</v>
      </c>
      <c r="Q57" s="69"/>
      <c r="R57" s="69"/>
      <c r="S57" s="69"/>
      <c r="T57" s="69"/>
      <c r="U57" s="69"/>
      <c r="V57" s="70"/>
      <c r="W57" s="3"/>
    </row>
    <row r="58" spans="2:23" ht="15.75" x14ac:dyDescent="0.25">
      <c r="B58" s="67"/>
      <c r="C58" s="72"/>
      <c r="D58" s="72"/>
      <c r="E58" s="72"/>
      <c r="F58" s="8" t="s">
        <v>82</v>
      </c>
      <c r="G58" s="29">
        <v>636.42999999999995</v>
      </c>
      <c r="H58" s="29">
        <v>0.02</v>
      </c>
      <c r="I58" s="29">
        <v>0.02</v>
      </c>
      <c r="J58" s="29">
        <v>0.02</v>
      </c>
      <c r="K58" s="29">
        <v>0.02</v>
      </c>
      <c r="L58" s="29">
        <v>0.02</v>
      </c>
      <c r="M58" s="29">
        <v>0.02</v>
      </c>
      <c r="N58" s="50">
        <f t="shared" si="9"/>
        <v>12.7286</v>
      </c>
      <c r="O58" s="50">
        <f t="shared" si="10"/>
        <v>12.7286</v>
      </c>
      <c r="P58" s="50">
        <f t="shared" si="11"/>
        <v>12.7286</v>
      </c>
      <c r="Q58" s="69"/>
      <c r="R58" s="69"/>
      <c r="S58" s="69"/>
      <c r="T58" s="69"/>
      <c r="U58" s="69"/>
      <c r="V58" s="70"/>
      <c r="W58" s="3"/>
    </row>
    <row r="59" spans="2:23" ht="15.75" x14ac:dyDescent="0.25">
      <c r="B59" s="67" t="s">
        <v>83</v>
      </c>
      <c r="C59" s="68">
        <v>100</v>
      </c>
      <c r="D59" s="68">
        <v>130</v>
      </c>
      <c r="E59" s="68">
        <v>150</v>
      </c>
      <c r="F59" s="31" t="s">
        <v>84</v>
      </c>
      <c r="G59" s="50">
        <v>396</v>
      </c>
      <c r="H59" s="7">
        <v>3.5000000000000003E-2</v>
      </c>
      <c r="I59" s="7">
        <v>4.5999999999999999E-2</v>
      </c>
      <c r="J59" s="7">
        <v>5.2999999999999999E-2</v>
      </c>
      <c r="K59" s="7">
        <v>3.5000000000000003E-2</v>
      </c>
      <c r="L59" s="7">
        <v>4.5999999999999999E-2</v>
      </c>
      <c r="M59" s="7">
        <v>5.2999999999999999E-2</v>
      </c>
      <c r="N59" s="50">
        <f t="shared" si="9"/>
        <v>13.860000000000001</v>
      </c>
      <c r="O59" s="50">
        <f t="shared" si="10"/>
        <v>18.216000000000001</v>
      </c>
      <c r="P59" s="50">
        <f t="shared" si="11"/>
        <v>20.988</v>
      </c>
      <c r="Q59" s="69">
        <f>SUM(N59:N61)</f>
        <v>39.276000000000003</v>
      </c>
      <c r="R59" s="69">
        <f>SUM(O59:O61)</f>
        <v>43.631999999999998</v>
      </c>
      <c r="S59" s="69">
        <f>SUM(P59:P61)</f>
        <v>46.404000000000003</v>
      </c>
      <c r="T59" s="69">
        <f>Q59+Q59*50%</f>
        <v>58.914000000000001</v>
      </c>
      <c r="U59" s="69">
        <f>R59+R59*50%</f>
        <v>65.447999999999993</v>
      </c>
      <c r="V59" s="70">
        <f>S59+S59*50%</f>
        <v>69.606000000000009</v>
      </c>
      <c r="W59" s="3"/>
    </row>
    <row r="60" spans="2:23" ht="15.75" x14ac:dyDescent="0.25">
      <c r="B60" s="67"/>
      <c r="C60" s="68"/>
      <c r="D60" s="68"/>
      <c r="E60" s="68"/>
      <c r="F60" s="8" t="s">
        <v>85</v>
      </c>
      <c r="G60" s="50">
        <v>5068</v>
      </c>
      <c r="H60" s="51">
        <v>5.0000000000000001E-3</v>
      </c>
      <c r="I60" s="51">
        <v>5.0000000000000001E-3</v>
      </c>
      <c r="J60" s="51">
        <v>5.0000000000000001E-3</v>
      </c>
      <c r="K60" s="51">
        <v>5.0000000000000001E-3</v>
      </c>
      <c r="L60" s="51">
        <v>5.0000000000000001E-3</v>
      </c>
      <c r="M60" s="51">
        <v>5.0000000000000001E-3</v>
      </c>
      <c r="N60" s="50">
        <f t="shared" si="9"/>
        <v>25.34</v>
      </c>
      <c r="O60" s="50">
        <f t="shared" si="10"/>
        <v>25.34</v>
      </c>
      <c r="P60" s="50">
        <f t="shared" si="11"/>
        <v>25.34</v>
      </c>
      <c r="Q60" s="68"/>
      <c r="R60" s="68"/>
      <c r="S60" s="68"/>
      <c r="T60" s="68"/>
      <c r="U60" s="68"/>
      <c r="V60" s="71"/>
      <c r="W60" s="3"/>
    </row>
    <row r="61" spans="2:23" ht="15.75" x14ac:dyDescent="0.25">
      <c r="B61" s="67"/>
      <c r="C61" s="68"/>
      <c r="D61" s="68"/>
      <c r="E61" s="68"/>
      <c r="F61" s="8" t="s">
        <v>27</v>
      </c>
      <c r="G61" s="50">
        <v>76</v>
      </c>
      <c r="H61" s="51">
        <v>1E-3</v>
      </c>
      <c r="I61" s="51">
        <v>1E-3</v>
      </c>
      <c r="J61" s="51">
        <v>1E-3</v>
      </c>
      <c r="K61" s="51">
        <v>1E-3</v>
      </c>
      <c r="L61" s="51">
        <v>1E-3</v>
      </c>
      <c r="M61" s="51">
        <v>1E-3</v>
      </c>
      <c r="N61" s="50">
        <f t="shared" si="9"/>
        <v>7.5999999999999998E-2</v>
      </c>
      <c r="O61" s="50">
        <f t="shared" si="10"/>
        <v>7.5999999999999998E-2</v>
      </c>
      <c r="P61" s="50">
        <f t="shared" si="11"/>
        <v>7.5999999999999998E-2</v>
      </c>
      <c r="Q61" s="68"/>
      <c r="R61" s="68"/>
      <c r="S61" s="68"/>
      <c r="T61" s="68"/>
      <c r="U61" s="68"/>
      <c r="V61" s="71"/>
      <c r="W61" s="3"/>
    </row>
    <row r="62" spans="2:23" ht="15.75" x14ac:dyDescent="0.25">
      <c r="B62" s="53" t="s">
        <v>86</v>
      </c>
      <c r="C62" s="51">
        <v>20</v>
      </c>
      <c r="D62" s="51">
        <v>20</v>
      </c>
      <c r="E62" s="51">
        <v>20</v>
      </c>
      <c r="F62" s="8" t="s">
        <v>87</v>
      </c>
      <c r="G62" s="50">
        <v>5603</v>
      </c>
      <c r="H62" s="7">
        <v>0.02</v>
      </c>
      <c r="I62" s="7">
        <v>0.02</v>
      </c>
      <c r="J62" s="7">
        <v>0.02</v>
      </c>
      <c r="K62" s="7">
        <v>0.02</v>
      </c>
      <c r="L62" s="7">
        <v>0.02</v>
      </c>
      <c r="M62" s="7">
        <v>0.02</v>
      </c>
      <c r="N62" s="50">
        <f t="shared" si="9"/>
        <v>112.06</v>
      </c>
      <c r="O62" s="50">
        <f t="shared" si="10"/>
        <v>112.06</v>
      </c>
      <c r="P62" s="50">
        <f t="shared" si="11"/>
        <v>112.06</v>
      </c>
      <c r="Q62" s="50">
        <f>SUM(N62)</f>
        <v>112.06</v>
      </c>
      <c r="R62" s="50">
        <f>SUM(O62)</f>
        <v>112.06</v>
      </c>
      <c r="S62" s="50">
        <f>SUM(P62)</f>
        <v>112.06</v>
      </c>
      <c r="T62" s="50">
        <f t="shared" ref="T62:V62" si="12">Q62+Q62*50%</f>
        <v>168.09</v>
      </c>
      <c r="U62" s="50">
        <f t="shared" si="12"/>
        <v>168.09</v>
      </c>
      <c r="V62" s="60">
        <f t="shared" si="12"/>
        <v>168.09</v>
      </c>
      <c r="W62" s="41"/>
    </row>
    <row r="63" spans="2:23" ht="15.75" x14ac:dyDescent="0.25">
      <c r="B63" s="67" t="s">
        <v>88</v>
      </c>
      <c r="C63" s="68">
        <v>200</v>
      </c>
      <c r="D63" s="68">
        <v>200</v>
      </c>
      <c r="E63" s="68">
        <v>200</v>
      </c>
      <c r="F63" s="8" t="s">
        <v>89</v>
      </c>
      <c r="G63" s="50">
        <v>770</v>
      </c>
      <c r="H63" s="29">
        <v>0.02</v>
      </c>
      <c r="I63" s="29">
        <v>0.02</v>
      </c>
      <c r="J63" s="29">
        <v>0.02</v>
      </c>
      <c r="K63" s="29">
        <v>0.02</v>
      </c>
      <c r="L63" s="29">
        <v>0.02</v>
      </c>
      <c r="M63" s="29">
        <v>0.02</v>
      </c>
      <c r="N63" s="50">
        <f t="shared" si="9"/>
        <v>15.4</v>
      </c>
      <c r="O63" s="50">
        <f t="shared" si="10"/>
        <v>15.4</v>
      </c>
      <c r="P63" s="50">
        <f t="shared" si="11"/>
        <v>15.4</v>
      </c>
      <c r="Q63" s="69">
        <f>SUM(N63:N65)</f>
        <v>25.6</v>
      </c>
      <c r="R63" s="69">
        <f>SUM(O63:O65)</f>
        <v>25.6</v>
      </c>
      <c r="S63" s="69">
        <f>SUM(P63:P65)</f>
        <v>25.6</v>
      </c>
      <c r="T63" s="68">
        <f>Q63+Q63*50%</f>
        <v>38.400000000000006</v>
      </c>
      <c r="U63" s="68">
        <f>R63+R63*50%</f>
        <v>38.400000000000006</v>
      </c>
      <c r="V63" s="71">
        <f>S63+S63*50%</f>
        <v>38.400000000000006</v>
      </c>
      <c r="W63" s="41"/>
    </row>
    <row r="64" spans="2:23" ht="15.75" x14ac:dyDescent="0.25">
      <c r="B64" s="67"/>
      <c r="C64" s="68"/>
      <c r="D64" s="68"/>
      <c r="E64" s="68"/>
      <c r="F64" s="28" t="s">
        <v>35</v>
      </c>
      <c r="G64" s="50">
        <v>435</v>
      </c>
      <c r="H64" s="51">
        <v>0.02</v>
      </c>
      <c r="I64" s="7">
        <v>0.02</v>
      </c>
      <c r="J64" s="51">
        <v>0.02</v>
      </c>
      <c r="K64" s="51">
        <v>0.02</v>
      </c>
      <c r="L64" s="7">
        <v>0.02</v>
      </c>
      <c r="M64" s="51">
        <v>0.02</v>
      </c>
      <c r="N64" s="50">
        <f t="shared" si="9"/>
        <v>8.7000000000000011</v>
      </c>
      <c r="O64" s="50">
        <f t="shared" si="10"/>
        <v>8.7000000000000011</v>
      </c>
      <c r="P64" s="50">
        <f t="shared" si="11"/>
        <v>8.7000000000000011</v>
      </c>
      <c r="Q64" s="69"/>
      <c r="R64" s="69"/>
      <c r="S64" s="69"/>
      <c r="T64" s="68"/>
      <c r="U64" s="68"/>
      <c r="V64" s="71"/>
      <c r="W64" s="41"/>
    </row>
    <row r="65" spans="2:23" ht="15.75" x14ac:dyDescent="0.25">
      <c r="B65" s="67"/>
      <c r="C65" s="68"/>
      <c r="D65" s="68"/>
      <c r="E65" s="68"/>
      <c r="F65" s="8" t="s">
        <v>68</v>
      </c>
      <c r="G65" s="50">
        <v>1500</v>
      </c>
      <c r="H65" s="51">
        <v>1E-3</v>
      </c>
      <c r="I65" s="51">
        <v>1E-3</v>
      </c>
      <c r="J65" s="51">
        <v>1E-3</v>
      </c>
      <c r="K65" s="51">
        <v>1E-3</v>
      </c>
      <c r="L65" s="51">
        <v>1E-3</v>
      </c>
      <c r="M65" s="51">
        <v>1E-3</v>
      </c>
      <c r="N65" s="50">
        <f t="shared" si="9"/>
        <v>1.5</v>
      </c>
      <c r="O65" s="50">
        <f t="shared" si="10"/>
        <v>1.5</v>
      </c>
      <c r="P65" s="50">
        <f t="shared" si="11"/>
        <v>1.5</v>
      </c>
      <c r="Q65" s="69"/>
      <c r="R65" s="69"/>
      <c r="S65" s="69"/>
      <c r="T65" s="68"/>
      <c r="U65" s="68"/>
      <c r="V65" s="71"/>
      <c r="W65" s="41"/>
    </row>
    <row r="66" spans="2:23" ht="15.75" x14ac:dyDescent="0.25">
      <c r="B66" s="109" t="s">
        <v>50</v>
      </c>
      <c r="C66" s="51">
        <v>20</v>
      </c>
      <c r="D66" s="51">
        <v>35</v>
      </c>
      <c r="E66" s="51">
        <v>40</v>
      </c>
      <c r="F66" s="11" t="s">
        <v>37</v>
      </c>
      <c r="G66" s="50">
        <v>594</v>
      </c>
      <c r="H66" s="7">
        <v>0.02</v>
      </c>
      <c r="I66" s="51">
        <v>3.5000000000000003E-2</v>
      </c>
      <c r="J66" s="7">
        <v>0.04</v>
      </c>
      <c r="K66" s="7">
        <v>0.02</v>
      </c>
      <c r="L66" s="51">
        <v>3.5000000000000003E-2</v>
      </c>
      <c r="M66" s="7">
        <v>0.04</v>
      </c>
      <c r="N66" s="50">
        <f t="shared" si="9"/>
        <v>11.88</v>
      </c>
      <c r="O66" s="50">
        <f t="shared" si="10"/>
        <v>20.790000000000003</v>
      </c>
      <c r="P66" s="50">
        <f t="shared" si="11"/>
        <v>23.76</v>
      </c>
      <c r="Q66" s="50">
        <f>SUM(N66)</f>
        <v>11.88</v>
      </c>
      <c r="R66" s="50">
        <f>SUM(O66)</f>
        <v>20.790000000000003</v>
      </c>
      <c r="S66" s="50">
        <f>SUM(P66)</f>
        <v>23.76</v>
      </c>
      <c r="T66" s="28">
        <f>Q66+Q66*50%</f>
        <v>17.82</v>
      </c>
      <c r="U66" s="28">
        <f>R66+R66*50%</f>
        <v>31.185000000000002</v>
      </c>
      <c r="V66" s="115">
        <f>S66+S66*50%</f>
        <v>35.64</v>
      </c>
      <c r="W66" s="41"/>
    </row>
    <row r="67" spans="2:23" ht="15.75" x14ac:dyDescent="0.25">
      <c r="B67" s="109"/>
      <c r="C67" s="51"/>
      <c r="D67" s="51"/>
      <c r="E67" s="51"/>
      <c r="F67" s="26"/>
      <c r="G67" s="50"/>
      <c r="H67" s="7"/>
      <c r="I67" s="51"/>
      <c r="J67" s="7"/>
      <c r="K67" s="7"/>
      <c r="L67" s="7"/>
      <c r="M67" s="7"/>
      <c r="N67" s="50"/>
      <c r="O67" s="50"/>
      <c r="P67" s="50"/>
      <c r="Q67" s="27">
        <f>SUM(Q52:Q66)</f>
        <v>360.72720000000004</v>
      </c>
      <c r="R67" s="27">
        <f t="shared" ref="R67:V67" si="13">SUM(R52:R66)</f>
        <v>453.85400000000004</v>
      </c>
      <c r="S67" s="27">
        <f t="shared" si="13"/>
        <v>549.76979999999992</v>
      </c>
      <c r="T67" s="27">
        <f t="shared" si="13"/>
        <v>541.09079999999994</v>
      </c>
      <c r="U67" s="27">
        <f t="shared" si="13"/>
        <v>680.78099999999995</v>
      </c>
      <c r="V67" s="114">
        <f t="shared" si="13"/>
        <v>824.65469999999993</v>
      </c>
      <c r="W67" s="41"/>
    </row>
    <row r="68" spans="2:23" ht="15.75" x14ac:dyDescent="0.25">
      <c r="B68" s="112" t="s">
        <v>90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113"/>
      <c r="W68" s="41"/>
    </row>
    <row r="69" spans="2:23" ht="15.75" x14ac:dyDescent="0.25">
      <c r="B69" s="116" t="s">
        <v>108</v>
      </c>
      <c r="C69" s="68">
        <v>60</v>
      </c>
      <c r="D69" s="68">
        <v>100</v>
      </c>
      <c r="E69" s="68">
        <v>100</v>
      </c>
      <c r="F69" s="8" t="s">
        <v>22</v>
      </c>
      <c r="G69" s="50">
        <v>177</v>
      </c>
      <c r="H69" s="51">
        <v>6.5000000000000002E-2</v>
      </c>
      <c r="I69" s="51">
        <v>0.108</v>
      </c>
      <c r="J69" s="51">
        <v>0.108</v>
      </c>
      <c r="K69" s="51">
        <v>5.1999999999999998E-2</v>
      </c>
      <c r="L69" s="51">
        <v>8.5999999999999993E-2</v>
      </c>
      <c r="M69" s="51">
        <v>8.5999999999999993E-2</v>
      </c>
      <c r="N69" s="50">
        <f t="shared" ref="N69:N77" si="14">H69*G69</f>
        <v>11.505000000000001</v>
      </c>
      <c r="O69" s="50">
        <f t="shared" ref="O69:O77" si="15">I69*G69</f>
        <v>19.116</v>
      </c>
      <c r="P69" s="50">
        <f t="shared" ref="P69:P77" si="16">J69*G69</f>
        <v>19.116</v>
      </c>
      <c r="Q69" s="69">
        <f>SUM(N69:N71)</f>
        <v>32.411999999999999</v>
      </c>
      <c r="R69" s="69">
        <f>SUM(O69:O71)</f>
        <v>48.357999999999997</v>
      </c>
      <c r="S69" s="69">
        <f>SUM(P69:P71)</f>
        <v>48.357999999999997</v>
      </c>
      <c r="T69" s="68">
        <f>Q69+Q69*50%</f>
        <v>48.617999999999995</v>
      </c>
      <c r="U69" s="69">
        <f>R69+R69*50%</f>
        <v>72.536999999999992</v>
      </c>
      <c r="V69" s="70">
        <f>S69+S69*50%</f>
        <v>72.536999999999992</v>
      </c>
      <c r="W69" s="3"/>
    </row>
    <row r="70" spans="2:23" ht="15.75" x14ac:dyDescent="0.25">
      <c r="B70" s="116"/>
      <c r="C70" s="68"/>
      <c r="D70" s="68"/>
      <c r="E70" s="68"/>
      <c r="F70" s="8" t="s">
        <v>87</v>
      </c>
      <c r="G70" s="50">
        <v>5603</v>
      </c>
      <c r="H70" s="51">
        <v>3.0000000000000001E-3</v>
      </c>
      <c r="I70" s="51">
        <v>4.0000000000000001E-3</v>
      </c>
      <c r="J70" s="51">
        <v>4.0000000000000001E-3</v>
      </c>
      <c r="K70" s="51">
        <v>3.0000000000000001E-3</v>
      </c>
      <c r="L70" s="51">
        <v>4.0000000000000001E-3</v>
      </c>
      <c r="M70" s="51">
        <v>4.0000000000000001E-3</v>
      </c>
      <c r="N70" s="50">
        <f t="shared" si="14"/>
        <v>16.809000000000001</v>
      </c>
      <c r="O70" s="50">
        <f t="shared" si="15"/>
        <v>22.411999999999999</v>
      </c>
      <c r="P70" s="50">
        <f t="shared" si="16"/>
        <v>22.411999999999999</v>
      </c>
      <c r="Q70" s="68"/>
      <c r="R70" s="68"/>
      <c r="S70" s="68"/>
      <c r="T70" s="68"/>
      <c r="U70" s="69"/>
      <c r="V70" s="70"/>
      <c r="W70" s="3"/>
    </row>
    <row r="71" spans="2:23" ht="15.75" x14ac:dyDescent="0.25">
      <c r="B71" s="116"/>
      <c r="C71" s="68"/>
      <c r="D71" s="68"/>
      <c r="E71" s="68"/>
      <c r="F71" s="8" t="s">
        <v>24</v>
      </c>
      <c r="G71" s="50">
        <v>683</v>
      </c>
      <c r="H71" s="51">
        <v>6.0000000000000001E-3</v>
      </c>
      <c r="I71" s="51">
        <v>0.01</v>
      </c>
      <c r="J71" s="51">
        <v>0.01</v>
      </c>
      <c r="K71" s="51">
        <v>6.0000000000000001E-3</v>
      </c>
      <c r="L71" s="51">
        <v>0.01</v>
      </c>
      <c r="M71" s="51">
        <v>0.01</v>
      </c>
      <c r="N71" s="50">
        <f t="shared" si="14"/>
        <v>4.0979999999999999</v>
      </c>
      <c r="O71" s="50">
        <f t="shared" si="15"/>
        <v>6.83</v>
      </c>
      <c r="P71" s="50">
        <f t="shared" si="16"/>
        <v>6.83</v>
      </c>
      <c r="Q71" s="68"/>
      <c r="R71" s="68"/>
      <c r="S71" s="68"/>
      <c r="T71" s="68"/>
      <c r="U71" s="69"/>
      <c r="V71" s="70"/>
      <c r="W71" s="3"/>
    </row>
    <row r="72" spans="2:23" ht="31.5" x14ac:dyDescent="0.25">
      <c r="B72" s="67" t="s">
        <v>101</v>
      </c>
      <c r="C72" s="68" t="s">
        <v>102</v>
      </c>
      <c r="D72" s="68" t="s">
        <v>103</v>
      </c>
      <c r="E72" s="68" t="s">
        <v>103</v>
      </c>
      <c r="F72" s="5" t="s">
        <v>104</v>
      </c>
      <c r="G72" s="50">
        <v>2850</v>
      </c>
      <c r="H72" s="7">
        <v>7.6999999999999999E-2</v>
      </c>
      <c r="I72" s="7">
        <v>7.6999999999999999E-2</v>
      </c>
      <c r="J72" s="7">
        <v>7.6999999999999999E-2</v>
      </c>
      <c r="K72" s="7">
        <v>5.7000000000000002E-2</v>
      </c>
      <c r="L72" s="7">
        <v>5.7000000000000002E-2</v>
      </c>
      <c r="M72" s="7">
        <v>5.7000000000000002E-2</v>
      </c>
      <c r="N72" s="50">
        <f t="shared" si="14"/>
        <v>219.45</v>
      </c>
      <c r="O72" s="50">
        <f t="shared" si="15"/>
        <v>219.45</v>
      </c>
      <c r="P72" s="50">
        <f t="shared" si="16"/>
        <v>219.45</v>
      </c>
      <c r="Q72" s="69">
        <f>SUM(N72:N80)</f>
        <v>239.87999999999997</v>
      </c>
      <c r="R72" s="69">
        <f>SUM(O72:O80)</f>
        <v>244.70999999999995</v>
      </c>
      <c r="S72" s="69">
        <f>SUM(P72:P80)</f>
        <v>244.70999999999995</v>
      </c>
      <c r="T72" s="68">
        <f>Q72+Q72*50%</f>
        <v>359.81999999999994</v>
      </c>
      <c r="U72" s="69">
        <f>R72+R72*50%</f>
        <v>367.06499999999994</v>
      </c>
      <c r="V72" s="70">
        <f>S72+S72*50%</f>
        <v>367.06499999999994</v>
      </c>
      <c r="W72" s="3"/>
    </row>
    <row r="73" spans="2:23" ht="15.75" x14ac:dyDescent="0.25">
      <c r="B73" s="67"/>
      <c r="C73" s="68"/>
      <c r="D73" s="68"/>
      <c r="E73" s="68"/>
      <c r="F73" s="8" t="s">
        <v>23</v>
      </c>
      <c r="G73" s="50">
        <v>133</v>
      </c>
      <c r="H73" s="7">
        <v>6.0000000000000001E-3</v>
      </c>
      <c r="I73" s="7">
        <v>6.0000000000000001E-3</v>
      </c>
      <c r="J73" s="7">
        <v>6.0000000000000001E-3</v>
      </c>
      <c r="K73" s="7">
        <v>5.0000000000000001E-3</v>
      </c>
      <c r="L73" s="7">
        <v>5.0000000000000001E-3</v>
      </c>
      <c r="M73" s="7">
        <v>5.0000000000000001E-3</v>
      </c>
      <c r="N73" s="50">
        <f t="shared" si="14"/>
        <v>0.79800000000000004</v>
      </c>
      <c r="O73" s="50">
        <f t="shared" si="15"/>
        <v>0.79800000000000004</v>
      </c>
      <c r="P73" s="50">
        <f t="shared" si="16"/>
        <v>0.79800000000000004</v>
      </c>
      <c r="Q73" s="69"/>
      <c r="R73" s="69"/>
      <c r="S73" s="69"/>
      <c r="T73" s="68"/>
      <c r="U73" s="69"/>
      <c r="V73" s="70"/>
      <c r="W73" s="3"/>
    </row>
    <row r="74" spans="2:23" ht="15.75" x14ac:dyDescent="0.25">
      <c r="B74" s="67"/>
      <c r="C74" s="68"/>
      <c r="D74" s="68"/>
      <c r="E74" s="68"/>
      <c r="F74" s="8" t="s">
        <v>105</v>
      </c>
      <c r="G74" s="50">
        <v>50</v>
      </c>
      <c r="H74" s="7">
        <v>4.0000000000000001E-3</v>
      </c>
      <c r="I74" s="7">
        <v>4.0000000000000001E-3</v>
      </c>
      <c r="J74" s="7">
        <v>4.0000000000000001E-3</v>
      </c>
      <c r="K74" s="7">
        <v>4.0000000000000001E-3</v>
      </c>
      <c r="L74" s="7">
        <v>4.0000000000000001E-3</v>
      </c>
      <c r="M74" s="7">
        <v>4.0000000000000001E-3</v>
      </c>
      <c r="N74" s="50">
        <f t="shared" si="14"/>
        <v>0.2</v>
      </c>
      <c r="O74" s="50">
        <f t="shared" si="15"/>
        <v>0.2</v>
      </c>
      <c r="P74" s="50">
        <f t="shared" si="16"/>
        <v>0.2</v>
      </c>
      <c r="Q74" s="69"/>
      <c r="R74" s="69"/>
      <c r="S74" s="69"/>
      <c r="T74" s="68"/>
      <c r="U74" s="69"/>
      <c r="V74" s="70"/>
      <c r="W74" s="3"/>
    </row>
    <row r="75" spans="2:23" ht="15.75" x14ac:dyDescent="0.25">
      <c r="B75" s="67"/>
      <c r="C75" s="68"/>
      <c r="D75" s="68"/>
      <c r="E75" s="68"/>
      <c r="F75" s="8" t="s">
        <v>81</v>
      </c>
      <c r="G75" s="50">
        <v>482</v>
      </c>
      <c r="H75" s="7">
        <v>1.2E-2</v>
      </c>
      <c r="I75" s="7">
        <v>1.4999999999999999E-2</v>
      </c>
      <c r="J75" s="7">
        <v>1.4999999999999999E-2</v>
      </c>
      <c r="K75" s="7">
        <v>1.2E-2</v>
      </c>
      <c r="L75" s="7">
        <v>1.4999999999999999E-2</v>
      </c>
      <c r="M75" s="7">
        <v>1.4999999999999999E-2</v>
      </c>
      <c r="N75" s="50">
        <f t="shared" si="14"/>
        <v>5.7839999999999998</v>
      </c>
      <c r="O75" s="50">
        <f t="shared" si="15"/>
        <v>7.2299999999999995</v>
      </c>
      <c r="P75" s="50">
        <f t="shared" si="16"/>
        <v>7.2299999999999995</v>
      </c>
      <c r="Q75" s="69"/>
      <c r="R75" s="69"/>
      <c r="S75" s="69"/>
      <c r="T75" s="68"/>
      <c r="U75" s="69"/>
      <c r="V75" s="70"/>
      <c r="W75" s="3"/>
    </row>
    <row r="76" spans="2:23" ht="15.75" x14ac:dyDescent="0.25">
      <c r="B76" s="67"/>
      <c r="C76" s="68"/>
      <c r="D76" s="68"/>
      <c r="E76" s="68"/>
      <c r="F76" s="8" t="s">
        <v>22</v>
      </c>
      <c r="G76" s="50">
        <v>177</v>
      </c>
      <c r="H76" s="7">
        <v>0.01</v>
      </c>
      <c r="I76" s="7">
        <v>1.2999999999999999E-2</v>
      </c>
      <c r="J76" s="7">
        <v>1.2999999999999999E-2</v>
      </c>
      <c r="K76" s="7">
        <v>8.0000000000000002E-3</v>
      </c>
      <c r="L76" s="7">
        <v>0.01</v>
      </c>
      <c r="M76" s="7">
        <v>0.01</v>
      </c>
      <c r="N76" s="50">
        <f t="shared" si="14"/>
        <v>1.77</v>
      </c>
      <c r="O76" s="50">
        <f t="shared" si="15"/>
        <v>2.3009999999999997</v>
      </c>
      <c r="P76" s="50">
        <f t="shared" si="16"/>
        <v>2.3009999999999997</v>
      </c>
      <c r="Q76" s="69"/>
      <c r="R76" s="69"/>
      <c r="S76" s="69"/>
      <c r="T76" s="68"/>
      <c r="U76" s="69"/>
      <c r="V76" s="70"/>
      <c r="W76" s="3"/>
    </row>
    <row r="77" spans="2:23" ht="15.75" x14ac:dyDescent="0.25">
      <c r="B77" s="67"/>
      <c r="C77" s="68"/>
      <c r="D77" s="68"/>
      <c r="E77" s="68"/>
      <c r="F77" s="8" t="s">
        <v>23</v>
      </c>
      <c r="G77" s="50">
        <v>133</v>
      </c>
      <c r="H77" s="7">
        <v>8.9999999999999993E-3</v>
      </c>
      <c r="I77" s="7">
        <v>1.2E-2</v>
      </c>
      <c r="J77" s="7">
        <v>1.2E-2</v>
      </c>
      <c r="K77" s="7">
        <v>8.0000000000000002E-3</v>
      </c>
      <c r="L77" s="7">
        <v>0.01</v>
      </c>
      <c r="M77" s="7">
        <v>0.01</v>
      </c>
      <c r="N77" s="50">
        <f t="shared" si="14"/>
        <v>1.1969999999999998</v>
      </c>
      <c r="O77" s="50">
        <f t="shared" si="15"/>
        <v>1.5960000000000001</v>
      </c>
      <c r="P77" s="50">
        <f t="shared" si="16"/>
        <v>1.5960000000000001</v>
      </c>
      <c r="Q77" s="69"/>
      <c r="R77" s="69"/>
      <c r="S77" s="69"/>
      <c r="T77" s="68"/>
      <c r="U77" s="69"/>
      <c r="V77" s="70"/>
      <c r="W77" s="3"/>
    </row>
    <row r="78" spans="2:23" ht="15.75" x14ac:dyDescent="0.25">
      <c r="B78" s="67"/>
      <c r="C78" s="68"/>
      <c r="D78" s="68"/>
      <c r="E78" s="68"/>
      <c r="F78" s="8" t="s">
        <v>96</v>
      </c>
      <c r="G78" s="50">
        <v>683</v>
      </c>
      <c r="H78" s="51">
        <v>2E-3</v>
      </c>
      <c r="I78" s="51">
        <v>3.0000000000000001E-3</v>
      </c>
      <c r="J78" s="51">
        <v>3.0000000000000001E-3</v>
      </c>
      <c r="K78" s="51">
        <v>2E-3</v>
      </c>
      <c r="L78" s="51">
        <v>3.0000000000000001E-3</v>
      </c>
      <c r="M78" s="51">
        <v>3.0000000000000001E-3</v>
      </c>
      <c r="N78" s="50">
        <f>H78*G73</f>
        <v>0.26600000000000001</v>
      </c>
      <c r="O78" s="50">
        <f>I78*G73</f>
        <v>0.39900000000000002</v>
      </c>
      <c r="P78" s="50">
        <f>J78*G73</f>
        <v>0.39900000000000002</v>
      </c>
      <c r="Q78" s="68"/>
      <c r="R78" s="68"/>
      <c r="S78" s="68"/>
      <c r="T78" s="68"/>
      <c r="U78" s="69"/>
      <c r="V78" s="70"/>
      <c r="W78" s="3"/>
    </row>
    <row r="79" spans="2:23" ht="15.75" x14ac:dyDescent="0.25">
      <c r="B79" s="67"/>
      <c r="C79" s="68"/>
      <c r="D79" s="68"/>
      <c r="E79" s="68"/>
      <c r="F79" s="8" t="s">
        <v>109</v>
      </c>
      <c r="G79" s="50">
        <v>211</v>
      </c>
      <c r="H79" s="51">
        <v>4.9000000000000002E-2</v>
      </c>
      <c r="I79" s="7">
        <v>0.06</v>
      </c>
      <c r="J79" s="7">
        <v>0.06</v>
      </c>
      <c r="K79" s="7">
        <v>3.5999999999999997E-2</v>
      </c>
      <c r="L79" s="7">
        <v>4.4999999999999998E-2</v>
      </c>
      <c r="M79" s="7">
        <v>4.4999999999999998E-2</v>
      </c>
      <c r="N79" s="50">
        <f>H79*G79</f>
        <v>10.339</v>
      </c>
      <c r="O79" s="50">
        <f>I79*G79</f>
        <v>12.66</v>
      </c>
      <c r="P79" s="50">
        <f>J79*G79</f>
        <v>12.66</v>
      </c>
      <c r="Q79" s="68"/>
      <c r="R79" s="68"/>
      <c r="S79" s="68"/>
      <c r="T79" s="68"/>
      <c r="U79" s="69"/>
      <c r="V79" s="70"/>
      <c r="W79" s="3"/>
    </row>
    <row r="80" spans="2:23" ht="15.75" x14ac:dyDescent="0.25">
      <c r="B80" s="67"/>
      <c r="C80" s="68"/>
      <c r="D80" s="68"/>
      <c r="E80" s="68"/>
      <c r="F80" s="31" t="s">
        <v>110</v>
      </c>
      <c r="G80" s="50">
        <v>76</v>
      </c>
      <c r="H80" s="51">
        <v>1E-3</v>
      </c>
      <c r="I80" s="51">
        <v>1E-3</v>
      </c>
      <c r="J80" s="51">
        <v>1E-3</v>
      </c>
      <c r="K80" s="51">
        <v>1E-3</v>
      </c>
      <c r="L80" s="51">
        <v>1E-3</v>
      </c>
      <c r="M80" s="51">
        <v>1E-3</v>
      </c>
      <c r="N80" s="50">
        <f>H80*G80</f>
        <v>7.5999999999999998E-2</v>
      </c>
      <c r="O80" s="50">
        <f>I80*G80</f>
        <v>7.5999999999999998E-2</v>
      </c>
      <c r="P80" s="50">
        <f>J80*G80</f>
        <v>7.5999999999999998E-2</v>
      </c>
      <c r="Q80" s="68"/>
      <c r="R80" s="68"/>
      <c r="S80" s="68"/>
      <c r="T80" s="68"/>
      <c r="U80" s="69"/>
      <c r="V80" s="70"/>
      <c r="W80" s="3"/>
    </row>
    <row r="81" spans="2:23" ht="15.75" x14ac:dyDescent="0.25">
      <c r="B81" s="53" t="s">
        <v>85</v>
      </c>
      <c r="C81" s="51">
        <v>20</v>
      </c>
      <c r="D81" s="51">
        <v>20</v>
      </c>
      <c r="E81" s="51">
        <v>20</v>
      </c>
      <c r="F81" s="28" t="s">
        <v>85</v>
      </c>
      <c r="G81" s="50">
        <v>5068</v>
      </c>
      <c r="H81" s="7">
        <v>0.02</v>
      </c>
      <c r="I81" s="7">
        <v>0.02</v>
      </c>
      <c r="J81" s="7">
        <v>0.02</v>
      </c>
      <c r="K81" s="7">
        <v>0.02</v>
      </c>
      <c r="L81" s="7">
        <v>0.02</v>
      </c>
      <c r="M81" s="7">
        <v>0.02</v>
      </c>
      <c r="N81" s="50">
        <f>H81*G81</f>
        <v>101.36</v>
      </c>
      <c r="O81" s="50">
        <f>I81*G81</f>
        <v>101.36</v>
      </c>
      <c r="P81" s="50">
        <f>J81*G81</f>
        <v>101.36</v>
      </c>
      <c r="Q81" s="50">
        <f t="shared" ref="Q81:S83" si="17">SUM(N81)</f>
        <v>101.36</v>
      </c>
      <c r="R81" s="50">
        <f t="shared" si="17"/>
        <v>101.36</v>
      </c>
      <c r="S81" s="50">
        <f t="shared" si="17"/>
        <v>101.36</v>
      </c>
      <c r="T81" s="50">
        <f t="shared" ref="T81:V84" si="18">Q81+Q81*50%</f>
        <v>152.04</v>
      </c>
      <c r="U81" s="50">
        <f t="shared" si="18"/>
        <v>152.04</v>
      </c>
      <c r="V81" s="60">
        <f t="shared" si="18"/>
        <v>152.04</v>
      </c>
      <c r="W81" s="3"/>
    </row>
    <row r="82" spans="2:23" ht="15.75" x14ac:dyDescent="0.25">
      <c r="B82" s="23" t="s">
        <v>74</v>
      </c>
      <c r="C82" s="51">
        <v>100</v>
      </c>
      <c r="D82" s="51">
        <v>100</v>
      </c>
      <c r="E82" s="51">
        <v>100</v>
      </c>
      <c r="F82" s="26" t="s">
        <v>75</v>
      </c>
      <c r="G82" s="50">
        <v>740</v>
      </c>
      <c r="H82" s="7">
        <v>0.1</v>
      </c>
      <c r="I82" s="7">
        <v>0.1</v>
      </c>
      <c r="J82" s="7">
        <v>0.1</v>
      </c>
      <c r="K82" s="7">
        <v>0.1</v>
      </c>
      <c r="L82" s="7">
        <v>0.1</v>
      </c>
      <c r="M82" s="7">
        <v>0.1</v>
      </c>
      <c r="N82" s="50">
        <f>H82*G82</f>
        <v>74</v>
      </c>
      <c r="O82" s="50">
        <f>I82*G82</f>
        <v>74</v>
      </c>
      <c r="P82" s="50">
        <f>J82*G82</f>
        <v>74</v>
      </c>
      <c r="Q82" s="50">
        <f t="shared" si="17"/>
        <v>74</v>
      </c>
      <c r="R82" s="50">
        <f t="shared" si="17"/>
        <v>74</v>
      </c>
      <c r="S82" s="30">
        <f t="shared" si="17"/>
        <v>74</v>
      </c>
      <c r="T82" s="62">
        <f t="shared" si="18"/>
        <v>111</v>
      </c>
      <c r="U82" s="62">
        <f t="shared" si="18"/>
        <v>111</v>
      </c>
      <c r="V82" s="117">
        <f t="shared" si="18"/>
        <v>111</v>
      </c>
      <c r="W82" s="3"/>
    </row>
    <row r="83" spans="2:23" ht="15.75" x14ac:dyDescent="0.25">
      <c r="B83" s="118" t="s">
        <v>32</v>
      </c>
      <c r="C83" s="51">
        <v>10</v>
      </c>
      <c r="D83" s="51">
        <v>10</v>
      </c>
      <c r="E83" s="51">
        <v>10</v>
      </c>
      <c r="F83" s="8" t="s">
        <v>32</v>
      </c>
      <c r="G83" s="50">
        <v>2500</v>
      </c>
      <c r="H83" s="51">
        <v>0.01</v>
      </c>
      <c r="I83" s="29">
        <v>0.01</v>
      </c>
      <c r="J83" s="51">
        <v>0.01</v>
      </c>
      <c r="K83" s="51">
        <v>0.01</v>
      </c>
      <c r="L83" s="51">
        <v>0.01</v>
      </c>
      <c r="M83" s="51">
        <v>0.01</v>
      </c>
      <c r="N83" s="50">
        <f>H83*G83</f>
        <v>25</v>
      </c>
      <c r="O83" s="50">
        <f>K83*G83</f>
        <v>25</v>
      </c>
      <c r="P83" s="50">
        <f>J83*G83</f>
        <v>25</v>
      </c>
      <c r="Q83" s="50">
        <f t="shared" si="17"/>
        <v>25</v>
      </c>
      <c r="R83" s="50">
        <f t="shared" si="17"/>
        <v>25</v>
      </c>
      <c r="S83" s="30">
        <f t="shared" si="17"/>
        <v>25</v>
      </c>
      <c r="T83" s="30">
        <f t="shared" si="18"/>
        <v>37.5</v>
      </c>
      <c r="U83" s="30">
        <f t="shared" si="18"/>
        <v>37.5</v>
      </c>
      <c r="V83" s="119">
        <f t="shared" si="18"/>
        <v>37.5</v>
      </c>
      <c r="W83" s="3"/>
    </row>
    <row r="84" spans="2:23" ht="15.75" x14ac:dyDescent="0.25">
      <c r="B84" s="67" t="s">
        <v>112</v>
      </c>
      <c r="C84" s="68">
        <v>200</v>
      </c>
      <c r="D84" s="68">
        <v>200</v>
      </c>
      <c r="E84" s="68">
        <v>200</v>
      </c>
      <c r="F84" s="11" t="s">
        <v>34</v>
      </c>
      <c r="G84" s="50">
        <v>5000</v>
      </c>
      <c r="H84" s="51">
        <v>1E-3</v>
      </c>
      <c r="I84" s="51">
        <v>1E-3</v>
      </c>
      <c r="J84" s="51">
        <v>1E-3</v>
      </c>
      <c r="K84" s="51">
        <v>1E-3</v>
      </c>
      <c r="L84" s="51">
        <v>1E-3</v>
      </c>
      <c r="M84" s="51">
        <v>1E-3</v>
      </c>
      <c r="N84" s="50">
        <f t="shared" ref="N84:N85" si="19">H84*G84</f>
        <v>5</v>
      </c>
      <c r="O84" s="50">
        <f t="shared" ref="O84:O85" si="20">I84*G84</f>
        <v>5</v>
      </c>
      <c r="P84" s="50">
        <f t="shared" ref="P84:P85" si="21">J84*G84</f>
        <v>5</v>
      </c>
      <c r="Q84" s="69">
        <f>SUM(N84:N85)</f>
        <v>11.524999999999999</v>
      </c>
      <c r="R84" s="69">
        <f>SUM(O84:O85)</f>
        <v>11.524999999999999</v>
      </c>
      <c r="S84" s="69">
        <f>SUM(P84:P85)</f>
        <v>11.524999999999999</v>
      </c>
      <c r="T84" s="69">
        <f t="shared" si="18"/>
        <v>17.287499999999998</v>
      </c>
      <c r="U84" s="69">
        <f t="shared" si="18"/>
        <v>17.287499999999998</v>
      </c>
      <c r="V84" s="70">
        <f t="shared" si="18"/>
        <v>17.287499999999998</v>
      </c>
      <c r="W84" s="3"/>
    </row>
    <row r="85" spans="2:23" ht="15" customHeight="1" x14ac:dyDescent="0.25">
      <c r="B85" s="67"/>
      <c r="C85" s="68"/>
      <c r="D85" s="68"/>
      <c r="E85" s="68"/>
      <c r="F85" s="8" t="s">
        <v>35</v>
      </c>
      <c r="G85" s="50">
        <v>435</v>
      </c>
      <c r="H85" s="7">
        <v>1.4999999999999999E-2</v>
      </c>
      <c r="I85" s="7">
        <v>1.4999999999999999E-2</v>
      </c>
      <c r="J85" s="7">
        <v>1.4999999999999999E-2</v>
      </c>
      <c r="K85" s="7">
        <v>1.4999999999999999E-2</v>
      </c>
      <c r="L85" s="7">
        <v>1.4999999999999999E-2</v>
      </c>
      <c r="M85" s="7">
        <v>1.4999999999999999E-2</v>
      </c>
      <c r="N85" s="50">
        <f t="shared" si="19"/>
        <v>6.5249999999999995</v>
      </c>
      <c r="O85" s="50">
        <f t="shared" si="20"/>
        <v>6.5249999999999995</v>
      </c>
      <c r="P85" s="50">
        <f t="shared" si="21"/>
        <v>6.5249999999999995</v>
      </c>
      <c r="Q85" s="69"/>
      <c r="R85" s="69"/>
      <c r="S85" s="69"/>
      <c r="T85" s="69"/>
      <c r="U85" s="69"/>
      <c r="V85" s="70"/>
      <c r="W85" s="3"/>
    </row>
    <row r="86" spans="2:23" ht="15.75" x14ac:dyDescent="0.25">
      <c r="B86" s="109" t="s">
        <v>50</v>
      </c>
      <c r="C86" s="51">
        <v>20</v>
      </c>
      <c r="D86" s="51">
        <v>35</v>
      </c>
      <c r="E86" s="51">
        <v>40</v>
      </c>
      <c r="F86" s="26" t="s">
        <v>37</v>
      </c>
      <c r="G86" s="50">
        <v>594</v>
      </c>
      <c r="H86" s="7">
        <v>0.02</v>
      </c>
      <c r="I86" s="51">
        <v>3.5000000000000003E-2</v>
      </c>
      <c r="J86" s="7">
        <v>0.04</v>
      </c>
      <c r="K86" s="7">
        <v>0.02</v>
      </c>
      <c r="L86" s="51">
        <v>3.5000000000000003E-2</v>
      </c>
      <c r="M86" s="7">
        <v>0.04</v>
      </c>
      <c r="N86" s="50">
        <f>H86*G86</f>
        <v>11.88</v>
      </c>
      <c r="O86" s="50">
        <f>I86*G86</f>
        <v>20.790000000000003</v>
      </c>
      <c r="P86" s="50">
        <f>J86*G86</f>
        <v>23.76</v>
      </c>
      <c r="Q86" s="50">
        <f>SUM(N86)</f>
        <v>11.88</v>
      </c>
      <c r="R86" s="50">
        <f>SUM(O86)</f>
        <v>20.790000000000003</v>
      </c>
      <c r="S86" s="50">
        <f>SUM(P86)</f>
        <v>23.76</v>
      </c>
      <c r="T86" s="50">
        <f>Q86+Q86*50%</f>
        <v>17.82</v>
      </c>
      <c r="U86" s="50">
        <f>R86+R86*50%</f>
        <v>31.185000000000002</v>
      </c>
      <c r="V86" s="60">
        <f>S86+S86*50%</f>
        <v>35.64</v>
      </c>
      <c r="W86" s="3"/>
    </row>
    <row r="87" spans="2:23" ht="15.75" x14ac:dyDescent="0.25">
      <c r="B87" s="23"/>
      <c r="C87" s="8"/>
      <c r="D87" s="8"/>
      <c r="E87" s="8"/>
      <c r="F87" s="8"/>
      <c r="G87" s="50"/>
      <c r="H87" s="8"/>
      <c r="I87" s="8"/>
      <c r="J87" s="8"/>
      <c r="K87" s="8"/>
      <c r="L87" s="8"/>
      <c r="M87" s="8"/>
      <c r="N87" s="50"/>
      <c r="O87" s="50"/>
      <c r="P87" s="50"/>
      <c r="Q87" s="27">
        <f t="shared" ref="Q87:V87" si="22">SUM(Q69:Q86)</f>
        <v>496.05699999999996</v>
      </c>
      <c r="R87" s="27">
        <f t="shared" si="22"/>
        <v>525.74299999999994</v>
      </c>
      <c r="S87" s="27">
        <f t="shared" si="22"/>
        <v>528.71299999999997</v>
      </c>
      <c r="T87" s="27">
        <f t="shared" si="22"/>
        <v>744.08550000000002</v>
      </c>
      <c r="U87" s="27">
        <f t="shared" si="22"/>
        <v>788.61449999999991</v>
      </c>
      <c r="V87" s="114">
        <f t="shared" si="22"/>
        <v>793.06949999999995</v>
      </c>
      <c r="W87" s="3"/>
    </row>
    <row r="88" spans="2:23" ht="15.75" x14ac:dyDescent="0.25">
      <c r="B88" s="120" t="s">
        <v>111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121"/>
      <c r="W88" s="3"/>
    </row>
    <row r="89" spans="2:23" ht="31.5" x14ac:dyDescent="0.25">
      <c r="B89" s="67" t="s">
        <v>127</v>
      </c>
      <c r="C89" s="68" t="s">
        <v>114</v>
      </c>
      <c r="D89" s="68" t="s">
        <v>115</v>
      </c>
      <c r="E89" s="68" t="s">
        <v>116</v>
      </c>
      <c r="F89" s="5" t="s">
        <v>104</v>
      </c>
      <c r="G89" s="50">
        <v>2850</v>
      </c>
      <c r="H89" s="51">
        <v>0.05</v>
      </c>
      <c r="I89" s="7">
        <v>7.5999999999999998E-2</v>
      </c>
      <c r="J89" s="7">
        <v>0.10100000000000001</v>
      </c>
      <c r="K89" s="7">
        <v>3.6999999999999998E-2</v>
      </c>
      <c r="L89" s="7">
        <v>5.6000000000000001E-2</v>
      </c>
      <c r="M89" s="7">
        <v>7.3999999999999996E-2</v>
      </c>
      <c r="N89" s="50">
        <f>H89*G89</f>
        <v>142.5</v>
      </c>
      <c r="O89" s="50">
        <f>I89*G89</f>
        <v>216.6</v>
      </c>
      <c r="P89" s="50">
        <f>J89*G89</f>
        <v>287.85000000000002</v>
      </c>
      <c r="Q89" s="69">
        <f>SUM(N89:N96)</f>
        <v>174.68260000000001</v>
      </c>
      <c r="R89" s="69">
        <f>SUM(O89:O96)</f>
        <v>259.35659999999996</v>
      </c>
      <c r="S89" s="69">
        <f>SUM(P89:P96)</f>
        <v>339.41060000000004</v>
      </c>
      <c r="T89" s="68">
        <f>Q89+Q89*50%</f>
        <v>262.02390000000003</v>
      </c>
      <c r="U89" s="68">
        <f>R89+R89*50%</f>
        <v>389.03489999999994</v>
      </c>
      <c r="V89" s="71">
        <f>S89+S89*50%</f>
        <v>509.11590000000007</v>
      </c>
      <c r="W89" s="41"/>
    </row>
    <row r="90" spans="2:23" ht="31.5" x14ac:dyDescent="0.25">
      <c r="B90" s="67"/>
      <c r="C90" s="68"/>
      <c r="D90" s="68"/>
      <c r="E90" s="68"/>
      <c r="F90" s="25" t="s">
        <v>117</v>
      </c>
      <c r="G90" s="50">
        <v>214</v>
      </c>
      <c r="H90" s="51">
        <v>8.9999999999999993E-3</v>
      </c>
      <c r="I90" s="51">
        <v>1.4E-2</v>
      </c>
      <c r="J90" s="51">
        <v>1.7999999999999999E-2</v>
      </c>
      <c r="K90" s="51">
        <v>8.9999999999999993E-3</v>
      </c>
      <c r="L90" s="51">
        <v>1.4E-2</v>
      </c>
      <c r="M90" s="51">
        <v>1.7999999999999999E-2</v>
      </c>
      <c r="N90" s="50">
        <f>H90*G90</f>
        <v>1.9259999999999999</v>
      </c>
      <c r="O90" s="50">
        <f>I90*G90</f>
        <v>2.996</v>
      </c>
      <c r="P90" s="50">
        <f>J90*G90</f>
        <v>3.8519999999999999</v>
      </c>
      <c r="Q90" s="69"/>
      <c r="R90" s="69"/>
      <c r="S90" s="69"/>
      <c r="T90" s="68"/>
      <c r="U90" s="68"/>
      <c r="V90" s="71"/>
      <c r="W90" s="41"/>
    </row>
    <row r="91" spans="2:23" ht="15.75" x14ac:dyDescent="0.25">
      <c r="B91" s="67"/>
      <c r="C91" s="68"/>
      <c r="D91" s="68"/>
      <c r="E91" s="68"/>
      <c r="F91" s="8" t="s">
        <v>23</v>
      </c>
      <c r="G91" s="50">
        <v>133</v>
      </c>
      <c r="H91" s="51">
        <v>2.1000000000000001E-2</v>
      </c>
      <c r="I91" s="51">
        <v>3.2000000000000001E-2</v>
      </c>
      <c r="J91" s="7">
        <v>4.2000000000000003E-2</v>
      </c>
      <c r="K91" s="7">
        <v>1.7999999999999999E-2</v>
      </c>
      <c r="L91" s="7">
        <v>2.7E-2</v>
      </c>
      <c r="M91" s="7">
        <v>3.5999999999999997E-2</v>
      </c>
      <c r="N91" s="50">
        <f t="shared" ref="N91:N112" si="23">H91*G91</f>
        <v>2.7930000000000001</v>
      </c>
      <c r="O91" s="50">
        <f t="shared" ref="O91" si="24">I91*G91</f>
        <v>4.2560000000000002</v>
      </c>
      <c r="P91" s="50">
        <f t="shared" ref="P91:P112" si="25">J91*G91</f>
        <v>5.5860000000000003</v>
      </c>
      <c r="Q91" s="69"/>
      <c r="R91" s="69"/>
      <c r="S91" s="69"/>
      <c r="T91" s="68"/>
      <c r="U91" s="68"/>
      <c r="V91" s="71"/>
      <c r="W91" s="41"/>
    </row>
    <row r="92" spans="2:23" ht="15.75" x14ac:dyDescent="0.25">
      <c r="B92" s="67"/>
      <c r="C92" s="68"/>
      <c r="D92" s="68"/>
      <c r="E92" s="68"/>
      <c r="F92" s="8" t="s">
        <v>36</v>
      </c>
      <c r="G92" s="50">
        <v>405</v>
      </c>
      <c r="H92" s="7">
        <v>1.2E-2</v>
      </c>
      <c r="I92" s="7">
        <v>1.7000000000000001E-2</v>
      </c>
      <c r="J92" s="7">
        <v>2.4E-2</v>
      </c>
      <c r="K92" s="7">
        <v>1.2E-2</v>
      </c>
      <c r="L92" s="7">
        <v>1.7000000000000001E-2</v>
      </c>
      <c r="M92" s="7">
        <v>2.4E-2</v>
      </c>
      <c r="N92" s="50">
        <f t="shared" si="23"/>
        <v>4.8600000000000003</v>
      </c>
      <c r="O92" s="50">
        <f>I92*G92</f>
        <v>6.8850000000000007</v>
      </c>
      <c r="P92" s="50">
        <f t="shared" si="25"/>
        <v>9.7200000000000006</v>
      </c>
      <c r="Q92" s="69"/>
      <c r="R92" s="69"/>
      <c r="S92" s="69"/>
      <c r="T92" s="68"/>
      <c r="U92" s="68"/>
      <c r="V92" s="71"/>
      <c r="W92" s="41"/>
    </row>
    <row r="93" spans="2:23" ht="15.75" x14ac:dyDescent="0.25">
      <c r="B93" s="67"/>
      <c r="C93" s="68"/>
      <c r="D93" s="68"/>
      <c r="E93" s="68"/>
      <c r="F93" s="8" t="s">
        <v>118</v>
      </c>
      <c r="G93" s="50">
        <v>1550</v>
      </c>
      <c r="H93" s="51">
        <v>5.0000000000000001E-3</v>
      </c>
      <c r="I93" s="51">
        <v>8.0000000000000002E-3</v>
      </c>
      <c r="J93" s="7">
        <v>0.01</v>
      </c>
      <c r="K93" s="51">
        <v>5.0000000000000001E-3</v>
      </c>
      <c r="L93" s="51">
        <v>8.0000000000000002E-3</v>
      </c>
      <c r="M93" s="7">
        <v>0.01</v>
      </c>
      <c r="N93" s="50">
        <f t="shared" si="23"/>
        <v>7.75</v>
      </c>
      <c r="O93" s="50">
        <f>I93*G93</f>
        <v>12.4</v>
      </c>
      <c r="P93" s="50">
        <f t="shared" si="25"/>
        <v>15.5</v>
      </c>
      <c r="Q93" s="69"/>
      <c r="R93" s="69"/>
      <c r="S93" s="69"/>
      <c r="T93" s="68"/>
      <c r="U93" s="68"/>
      <c r="V93" s="71"/>
      <c r="W93" s="41"/>
    </row>
    <row r="94" spans="2:23" ht="15.75" x14ac:dyDescent="0.25">
      <c r="B94" s="67"/>
      <c r="C94" s="68"/>
      <c r="D94" s="68"/>
      <c r="E94" s="68"/>
      <c r="F94" s="8" t="s">
        <v>96</v>
      </c>
      <c r="G94" s="50">
        <v>683</v>
      </c>
      <c r="H94" s="51">
        <v>3.0000000000000001E-3</v>
      </c>
      <c r="I94" s="51">
        <v>5.0000000000000001E-3</v>
      </c>
      <c r="J94" s="51">
        <v>6.0000000000000001E-3</v>
      </c>
      <c r="K94" s="51">
        <v>3.0000000000000001E-3</v>
      </c>
      <c r="L94" s="51">
        <v>5.0000000000000001E-3</v>
      </c>
      <c r="M94" s="51">
        <v>6.0000000000000001E-3</v>
      </c>
      <c r="N94" s="50">
        <f t="shared" si="23"/>
        <v>2.0489999999999999</v>
      </c>
      <c r="O94" s="50">
        <f>I94*G94</f>
        <v>3.415</v>
      </c>
      <c r="P94" s="50">
        <f t="shared" si="25"/>
        <v>4.0979999999999999</v>
      </c>
      <c r="Q94" s="69"/>
      <c r="R94" s="69"/>
      <c r="S94" s="69"/>
      <c r="T94" s="68"/>
      <c r="U94" s="68"/>
      <c r="V94" s="71"/>
      <c r="W94" s="41"/>
    </row>
    <row r="95" spans="2:23" ht="15.75" x14ac:dyDescent="0.25">
      <c r="B95" s="67"/>
      <c r="C95" s="68"/>
      <c r="D95" s="68"/>
      <c r="E95" s="68"/>
      <c r="F95" s="8" t="s">
        <v>27</v>
      </c>
      <c r="G95" s="50">
        <v>76</v>
      </c>
      <c r="H95" s="51">
        <v>1E-3</v>
      </c>
      <c r="I95" s="51">
        <v>1E-3</v>
      </c>
      <c r="J95" s="51">
        <v>1E-3</v>
      </c>
      <c r="K95" s="51">
        <v>1E-3</v>
      </c>
      <c r="L95" s="51">
        <v>1E-3</v>
      </c>
      <c r="M95" s="51">
        <v>1E-3</v>
      </c>
      <c r="N95" s="50">
        <f t="shared" si="23"/>
        <v>7.5999999999999998E-2</v>
      </c>
      <c r="O95" s="50">
        <f>I95*G95</f>
        <v>7.5999999999999998E-2</v>
      </c>
      <c r="P95" s="50">
        <f t="shared" si="25"/>
        <v>7.5999999999999998E-2</v>
      </c>
      <c r="Q95" s="69"/>
      <c r="R95" s="69"/>
      <c r="S95" s="69"/>
      <c r="T95" s="68"/>
      <c r="U95" s="68"/>
      <c r="V95" s="71"/>
      <c r="W95" s="41"/>
    </row>
    <row r="96" spans="2:23" ht="15.75" x14ac:dyDescent="0.25">
      <c r="B96" s="67"/>
      <c r="C96" s="68"/>
      <c r="D96" s="68"/>
      <c r="E96" s="68"/>
      <c r="F96" s="8" t="s">
        <v>82</v>
      </c>
      <c r="G96" s="29">
        <v>636.42999999999995</v>
      </c>
      <c r="H96" s="29">
        <v>0.02</v>
      </c>
      <c r="I96" s="29">
        <v>0.02</v>
      </c>
      <c r="J96" s="29">
        <v>0.02</v>
      </c>
      <c r="K96" s="29">
        <v>0.02</v>
      </c>
      <c r="L96" s="29">
        <v>0.02</v>
      </c>
      <c r="M96" s="29">
        <v>0.02</v>
      </c>
      <c r="N96" s="50">
        <f t="shared" si="23"/>
        <v>12.7286</v>
      </c>
      <c r="O96" s="50">
        <f>I96*G96</f>
        <v>12.7286</v>
      </c>
      <c r="P96" s="50">
        <f t="shared" si="25"/>
        <v>12.7286</v>
      </c>
      <c r="Q96" s="69"/>
      <c r="R96" s="69"/>
      <c r="S96" s="69"/>
      <c r="T96" s="68"/>
      <c r="U96" s="68"/>
      <c r="V96" s="71"/>
      <c r="W96" s="41"/>
    </row>
    <row r="97" spans="2:23" ht="15.75" x14ac:dyDescent="0.25">
      <c r="B97" s="67" t="s">
        <v>119</v>
      </c>
      <c r="C97" s="68">
        <v>100</v>
      </c>
      <c r="D97" s="68">
        <v>130</v>
      </c>
      <c r="E97" s="68">
        <v>150</v>
      </c>
      <c r="F97" s="8" t="s">
        <v>67</v>
      </c>
      <c r="G97" s="50">
        <v>211</v>
      </c>
      <c r="H97" s="7">
        <v>0.11700000000000001</v>
      </c>
      <c r="I97" s="7">
        <v>0.156</v>
      </c>
      <c r="J97" s="7">
        <v>0.18</v>
      </c>
      <c r="K97" s="51">
        <v>8.7999999999999995E-2</v>
      </c>
      <c r="L97" s="51">
        <v>0.11700000000000001</v>
      </c>
      <c r="M97" s="51">
        <v>0.13500000000000001</v>
      </c>
      <c r="N97" s="50">
        <f t="shared" si="23"/>
        <v>24.687000000000001</v>
      </c>
      <c r="O97" s="50">
        <f>K97*G97</f>
        <v>18.567999999999998</v>
      </c>
      <c r="P97" s="50">
        <f t="shared" si="25"/>
        <v>37.979999999999997</v>
      </c>
      <c r="Q97" s="69">
        <f>SUM(N97:N101)</f>
        <v>58.939000000000007</v>
      </c>
      <c r="R97" s="69">
        <f>SUM(O97:O101)</f>
        <v>52.414999999999992</v>
      </c>
      <c r="S97" s="69">
        <f>SUM(P97:P101)</f>
        <v>77.827999999999989</v>
      </c>
      <c r="T97" s="69">
        <f>Q97+Q97*50%</f>
        <v>88.408500000000004</v>
      </c>
      <c r="U97" s="69">
        <f>R97+R97*50%</f>
        <v>78.622499999999988</v>
      </c>
      <c r="V97" s="70">
        <f>S97+S97*50%</f>
        <v>116.74199999999999</v>
      </c>
      <c r="W97" s="41"/>
    </row>
    <row r="98" spans="2:23" ht="15.75" x14ac:dyDescent="0.25">
      <c r="B98" s="67"/>
      <c r="C98" s="68"/>
      <c r="D98" s="68"/>
      <c r="E98" s="68"/>
      <c r="F98" s="8" t="s">
        <v>36</v>
      </c>
      <c r="G98" s="50">
        <v>405</v>
      </c>
      <c r="H98" s="7">
        <v>1.6E-2</v>
      </c>
      <c r="I98" s="7">
        <v>2.1000000000000001E-2</v>
      </c>
      <c r="J98" s="7">
        <v>2.4E-2</v>
      </c>
      <c r="K98" s="51">
        <v>1.4999999999999999E-2</v>
      </c>
      <c r="L98" s="51">
        <v>0.02</v>
      </c>
      <c r="M98" s="51">
        <v>2.3E-2</v>
      </c>
      <c r="N98" s="50">
        <f t="shared" si="23"/>
        <v>6.48</v>
      </c>
      <c r="O98" s="50">
        <f>K98*G98</f>
        <v>6.0750000000000002</v>
      </c>
      <c r="P98" s="50">
        <f t="shared" si="25"/>
        <v>9.7200000000000006</v>
      </c>
      <c r="Q98" s="69"/>
      <c r="R98" s="69"/>
      <c r="S98" s="69"/>
      <c r="T98" s="69"/>
      <c r="U98" s="69"/>
      <c r="V98" s="70"/>
      <c r="W98" s="41"/>
    </row>
    <row r="99" spans="2:23" ht="15.75" x14ac:dyDescent="0.25">
      <c r="B99" s="67"/>
      <c r="C99" s="68"/>
      <c r="D99" s="68"/>
      <c r="E99" s="68"/>
      <c r="F99" s="8" t="s">
        <v>120</v>
      </c>
      <c r="G99" s="50">
        <v>1178</v>
      </c>
      <c r="H99" s="7">
        <v>2E-3</v>
      </c>
      <c r="I99" s="7">
        <v>3.0000000000000001E-3</v>
      </c>
      <c r="J99" s="7">
        <v>4.0000000000000001E-3</v>
      </c>
      <c r="K99" s="51">
        <v>2E-3</v>
      </c>
      <c r="L99" s="7">
        <v>3.0000000000000001E-3</v>
      </c>
      <c r="M99" s="7">
        <v>4.0000000000000001E-3</v>
      </c>
      <c r="N99" s="50">
        <f t="shared" si="23"/>
        <v>2.3559999999999999</v>
      </c>
      <c r="O99" s="50">
        <f>K99*G99</f>
        <v>2.3559999999999999</v>
      </c>
      <c r="P99" s="50">
        <f t="shared" si="25"/>
        <v>4.7119999999999997</v>
      </c>
      <c r="Q99" s="69"/>
      <c r="R99" s="69"/>
      <c r="S99" s="69"/>
      <c r="T99" s="69"/>
      <c r="U99" s="69"/>
      <c r="V99" s="70"/>
      <c r="W99" s="41"/>
    </row>
    <row r="100" spans="2:23" ht="15.75" x14ac:dyDescent="0.25">
      <c r="B100" s="67"/>
      <c r="C100" s="68"/>
      <c r="D100" s="68"/>
      <c r="E100" s="68"/>
      <c r="F100" s="8" t="s">
        <v>27</v>
      </c>
      <c r="G100" s="50">
        <v>76</v>
      </c>
      <c r="H100" s="51">
        <v>1E-3</v>
      </c>
      <c r="I100" s="51">
        <v>1E-3</v>
      </c>
      <c r="J100" s="51">
        <v>1E-3</v>
      </c>
      <c r="K100" s="51">
        <v>1E-3</v>
      </c>
      <c r="L100" s="51">
        <v>1E-3</v>
      </c>
      <c r="M100" s="51">
        <v>1E-3</v>
      </c>
      <c r="N100" s="50">
        <f t="shared" si="23"/>
        <v>7.5999999999999998E-2</v>
      </c>
      <c r="O100" s="50">
        <f>I100*G100</f>
        <v>7.5999999999999998E-2</v>
      </c>
      <c r="P100" s="50">
        <f t="shared" si="25"/>
        <v>7.5999999999999998E-2</v>
      </c>
      <c r="Q100" s="69"/>
      <c r="R100" s="69"/>
      <c r="S100" s="69"/>
      <c r="T100" s="69"/>
      <c r="U100" s="69"/>
      <c r="V100" s="70"/>
      <c r="W100" s="41"/>
    </row>
    <row r="101" spans="2:23" ht="15.75" x14ac:dyDescent="0.25">
      <c r="B101" s="67"/>
      <c r="C101" s="68"/>
      <c r="D101" s="68"/>
      <c r="E101" s="68"/>
      <c r="F101" s="8" t="s">
        <v>85</v>
      </c>
      <c r="G101" s="50">
        <v>5068</v>
      </c>
      <c r="H101" s="51">
        <v>5.0000000000000001E-3</v>
      </c>
      <c r="I101" s="51">
        <v>5.0000000000000001E-3</v>
      </c>
      <c r="J101" s="51">
        <v>5.0000000000000001E-3</v>
      </c>
      <c r="K101" s="51">
        <v>5.0000000000000001E-3</v>
      </c>
      <c r="L101" s="51">
        <v>5.0000000000000001E-3</v>
      </c>
      <c r="M101" s="51">
        <v>5.0000000000000001E-3</v>
      </c>
      <c r="N101" s="50">
        <f t="shared" si="23"/>
        <v>25.34</v>
      </c>
      <c r="O101" s="50">
        <f>K101*G101</f>
        <v>25.34</v>
      </c>
      <c r="P101" s="50">
        <f t="shared" si="25"/>
        <v>25.34</v>
      </c>
      <c r="Q101" s="69"/>
      <c r="R101" s="69"/>
      <c r="S101" s="69"/>
      <c r="T101" s="69"/>
      <c r="U101" s="69"/>
      <c r="V101" s="70"/>
      <c r="W101" s="41"/>
    </row>
    <row r="102" spans="2:23" ht="15.75" x14ac:dyDescent="0.25">
      <c r="B102" s="122" t="s">
        <v>106</v>
      </c>
      <c r="C102" s="51">
        <v>200</v>
      </c>
      <c r="D102" s="51">
        <v>200</v>
      </c>
      <c r="E102" s="51">
        <v>200</v>
      </c>
      <c r="F102" s="5" t="s">
        <v>106</v>
      </c>
      <c r="G102" s="50">
        <v>200</v>
      </c>
      <c r="H102" s="7">
        <v>0.2</v>
      </c>
      <c r="I102" s="7">
        <v>0.2</v>
      </c>
      <c r="J102" s="7">
        <v>0.2</v>
      </c>
      <c r="K102" s="7">
        <v>0.2</v>
      </c>
      <c r="L102" s="7">
        <v>0.2</v>
      </c>
      <c r="M102" s="7">
        <v>0.2</v>
      </c>
      <c r="N102" s="50">
        <f>H102*G102</f>
        <v>40</v>
      </c>
      <c r="O102" s="50">
        <f>I102*G102</f>
        <v>40</v>
      </c>
      <c r="P102" s="50">
        <f>J102*G102</f>
        <v>40</v>
      </c>
      <c r="Q102" s="50">
        <f>SUM(N102)</f>
        <v>40</v>
      </c>
      <c r="R102" s="50">
        <f>SUM(O102)</f>
        <v>40</v>
      </c>
      <c r="S102" s="50">
        <f>SUM(P102)</f>
        <v>40</v>
      </c>
      <c r="T102" s="50">
        <f t="shared" ref="T102:V103" si="26">Q102+Q102*50%</f>
        <v>60</v>
      </c>
      <c r="U102" s="50">
        <f t="shared" si="26"/>
        <v>60</v>
      </c>
      <c r="V102" s="60">
        <f t="shared" si="26"/>
        <v>60</v>
      </c>
      <c r="W102" s="41"/>
    </row>
    <row r="103" spans="2:23" ht="15.75" x14ac:dyDescent="0.25">
      <c r="B103" s="67" t="s">
        <v>121</v>
      </c>
      <c r="C103" s="68">
        <v>60</v>
      </c>
      <c r="D103" s="68">
        <v>80</v>
      </c>
      <c r="E103" s="68">
        <v>80</v>
      </c>
      <c r="F103" s="52" t="s">
        <v>122</v>
      </c>
      <c r="G103" s="50">
        <v>495</v>
      </c>
      <c r="H103" s="7">
        <v>3.3000000000000002E-2</v>
      </c>
      <c r="I103" s="7">
        <v>0.04</v>
      </c>
      <c r="J103" s="7">
        <v>0.04</v>
      </c>
      <c r="K103" s="7">
        <v>3.3000000000000002E-2</v>
      </c>
      <c r="L103" s="7">
        <v>0.04</v>
      </c>
      <c r="M103" s="7">
        <v>0.04</v>
      </c>
      <c r="N103" s="50">
        <f t="shared" si="23"/>
        <v>16.335000000000001</v>
      </c>
      <c r="O103" s="50">
        <f t="shared" ref="O103:O112" si="27">I103*G103</f>
        <v>19.8</v>
      </c>
      <c r="P103" s="50">
        <f t="shared" si="25"/>
        <v>19.8</v>
      </c>
      <c r="Q103" s="69">
        <f>SUM(N103:N111)</f>
        <v>73.50500000000001</v>
      </c>
      <c r="R103" s="69">
        <f>SUM(O103:O111)</f>
        <v>95.983000000000004</v>
      </c>
      <c r="S103" s="69">
        <f>SUM(P103:P111)</f>
        <v>95.983000000000004</v>
      </c>
      <c r="T103" s="69">
        <f t="shared" si="26"/>
        <v>110.25750000000002</v>
      </c>
      <c r="U103" s="69">
        <f t="shared" si="26"/>
        <v>143.97450000000001</v>
      </c>
      <c r="V103" s="70">
        <f t="shared" si="26"/>
        <v>143.97450000000001</v>
      </c>
      <c r="W103" s="41"/>
    </row>
    <row r="104" spans="2:23" ht="15.75" x14ac:dyDescent="0.25">
      <c r="B104" s="67"/>
      <c r="C104" s="68"/>
      <c r="D104" s="68"/>
      <c r="E104" s="68"/>
      <c r="F104" s="52" t="s">
        <v>35</v>
      </c>
      <c r="G104" s="50">
        <v>435</v>
      </c>
      <c r="H104" s="7">
        <v>3.0000000000000001E-3</v>
      </c>
      <c r="I104" s="7">
        <v>4.0000000000000001E-3</v>
      </c>
      <c r="J104" s="7">
        <v>4.0000000000000001E-3</v>
      </c>
      <c r="K104" s="7">
        <v>3.0000000000000001E-3</v>
      </c>
      <c r="L104" s="7">
        <v>4.0000000000000001E-3</v>
      </c>
      <c r="M104" s="7">
        <v>4.0000000000000001E-3</v>
      </c>
      <c r="N104" s="50">
        <f t="shared" si="23"/>
        <v>1.3049999999999999</v>
      </c>
      <c r="O104" s="50">
        <f t="shared" si="27"/>
        <v>1.74</v>
      </c>
      <c r="P104" s="50">
        <f t="shared" si="25"/>
        <v>1.74</v>
      </c>
      <c r="Q104" s="69"/>
      <c r="R104" s="69"/>
      <c r="S104" s="69"/>
      <c r="T104" s="69"/>
      <c r="U104" s="69"/>
      <c r="V104" s="70"/>
      <c r="W104" s="41"/>
    </row>
    <row r="105" spans="2:23" ht="15.75" x14ac:dyDescent="0.25">
      <c r="B105" s="67"/>
      <c r="C105" s="68"/>
      <c r="D105" s="68"/>
      <c r="E105" s="68"/>
      <c r="F105" s="52" t="s">
        <v>123</v>
      </c>
      <c r="G105" s="50">
        <v>5028</v>
      </c>
      <c r="H105" s="7">
        <v>2E-3</v>
      </c>
      <c r="I105" s="7">
        <v>3.0000000000000001E-3</v>
      </c>
      <c r="J105" s="7">
        <v>3.0000000000000001E-3</v>
      </c>
      <c r="K105" s="7">
        <v>2E-3</v>
      </c>
      <c r="L105" s="7">
        <v>3.0000000000000001E-3</v>
      </c>
      <c r="M105" s="7">
        <v>3.0000000000000001E-3</v>
      </c>
      <c r="N105" s="50">
        <f t="shared" si="23"/>
        <v>10.056000000000001</v>
      </c>
      <c r="O105" s="50">
        <f t="shared" si="27"/>
        <v>15.084</v>
      </c>
      <c r="P105" s="50">
        <f t="shared" si="25"/>
        <v>15.084</v>
      </c>
      <c r="Q105" s="69"/>
      <c r="R105" s="69"/>
      <c r="S105" s="69"/>
      <c r="T105" s="69"/>
      <c r="U105" s="69"/>
      <c r="V105" s="70"/>
      <c r="W105" s="41"/>
    </row>
    <row r="106" spans="2:23" ht="15.75" x14ac:dyDescent="0.25">
      <c r="B106" s="67"/>
      <c r="C106" s="68"/>
      <c r="D106" s="68"/>
      <c r="E106" s="68"/>
      <c r="F106" s="52" t="s">
        <v>105</v>
      </c>
      <c r="G106" s="50">
        <v>50</v>
      </c>
      <c r="H106" s="7">
        <v>2E-3</v>
      </c>
      <c r="I106" s="7">
        <v>3.0000000000000001E-3</v>
      </c>
      <c r="J106" s="7">
        <v>3.0000000000000001E-3</v>
      </c>
      <c r="K106" s="7">
        <v>2E-3</v>
      </c>
      <c r="L106" s="7">
        <v>3.0000000000000001E-3</v>
      </c>
      <c r="M106" s="7">
        <v>3.0000000000000001E-3</v>
      </c>
      <c r="N106" s="50">
        <f t="shared" si="23"/>
        <v>0.1</v>
      </c>
      <c r="O106" s="50">
        <f t="shared" si="27"/>
        <v>0.15</v>
      </c>
      <c r="P106" s="50">
        <f t="shared" si="25"/>
        <v>0.15</v>
      </c>
      <c r="Q106" s="69"/>
      <c r="R106" s="69"/>
      <c r="S106" s="69"/>
      <c r="T106" s="69"/>
      <c r="U106" s="69"/>
      <c r="V106" s="70"/>
      <c r="W106" s="41"/>
    </row>
    <row r="107" spans="2:23" ht="15.75" x14ac:dyDescent="0.25">
      <c r="B107" s="67"/>
      <c r="C107" s="68"/>
      <c r="D107" s="68"/>
      <c r="E107" s="68"/>
      <c r="F107" s="52" t="s">
        <v>27</v>
      </c>
      <c r="G107" s="50">
        <v>76</v>
      </c>
      <c r="H107" s="7">
        <v>1E-3</v>
      </c>
      <c r="I107" s="7">
        <v>1E-3</v>
      </c>
      <c r="J107" s="7">
        <v>1E-3</v>
      </c>
      <c r="K107" s="7">
        <v>1E-3</v>
      </c>
      <c r="L107" s="7">
        <v>1E-3</v>
      </c>
      <c r="M107" s="7">
        <v>1E-3</v>
      </c>
      <c r="N107" s="50">
        <f t="shared" si="23"/>
        <v>7.5999999999999998E-2</v>
      </c>
      <c r="O107" s="50">
        <f t="shared" si="27"/>
        <v>7.5999999999999998E-2</v>
      </c>
      <c r="P107" s="50">
        <f t="shared" si="25"/>
        <v>7.5999999999999998E-2</v>
      </c>
      <c r="Q107" s="69"/>
      <c r="R107" s="69"/>
      <c r="S107" s="69"/>
      <c r="T107" s="69"/>
      <c r="U107" s="69"/>
      <c r="V107" s="70"/>
      <c r="W107" s="41"/>
    </row>
    <row r="108" spans="2:23" ht="15.75" x14ac:dyDescent="0.25">
      <c r="B108" s="67"/>
      <c r="C108" s="68"/>
      <c r="D108" s="68"/>
      <c r="E108" s="68"/>
      <c r="F108" s="52" t="s">
        <v>124</v>
      </c>
      <c r="G108" s="50">
        <v>2500</v>
      </c>
      <c r="H108" s="7">
        <v>1E-3</v>
      </c>
      <c r="I108" s="7">
        <v>1E-3</v>
      </c>
      <c r="J108" s="7">
        <v>1E-3</v>
      </c>
      <c r="K108" s="7">
        <v>1E-3</v>
      </c>
      <c r="L108" s="7">
        <v>1E-3</v>
      </c>
      <c r="M108" s="7">
        <v>1E-3</v>
      </c>
      <c r="N108" s="50">
        <f t="shared" si="23"/>
        <v>2.5</v>
      </c>
      <c r="O108" s="50">
        <f t="shared" si="27"/>
        <v>2.5</v>
      </c>
      <c r="P108" s="50">
        <f t="shared" si="25"/>
        <v>2.5</v>
      </c>
      <c r="Q108" s="69"/>
      <c r="R108" s="69"/>
      <c r="S108" s="69"/>
      <c r="T108" s="69"/>
      <c r="U108" s="69"/>
      <c r="V108" s="70"/>
      <c r="W108" s="41"/>
    </row>
    <row r="109" spans="2:23" ht="15.75" x14ac:dyDescent="0.25">
      <c r="B109" s="67"/>
      <c r="C109" s="68"/>
      <c r="D109" s="68"/>
      <c r="E109" s="68"/>
      <c r="F109" s="52" t="s">
        <v>125</v>
      </c>
      <c r="G109" s="50">
        <v>1500</v>
      </c>
      <c r="H109" s="7">
        <v>2.8000000000000001E-2</v>
      </c>
      <c r="I109" s="7">
        <v>3.6999999999999998E-2</v>
      </c>
      <c r="J109" s="7">
        <v>3.6999999999999998E-2</v>
      </c>
      <c r="K109" s="7">
        <v>2.8000000000000001E-2</v>
      </c>
      <c r="L109" s="7">
        <v>3.6999999999999998E-2</v>
      </c>
      <c r="M109" s="7">
        <v>3.6999999999999998E-2</v>
      </c>
      <c r="N109" s="50">
        <f t="shared" si="23"/>
        <v>42</v>
      </c>
      <c r="O109" s="50">
        <f t="shared" si="27"/>
        <v>55.5</v>
      </c>
      <c r="P109" s="50">
        <f t="shared" si="25"/>
        <v>55.5</v>
      </c>
      <c r="Q109" s="69"/>
      <c r="R109" s="69"/>
      <c r="S109" s="69"/>
      <c r="T109" s="69"/>
      <c r="U109" s="69"/>
      <c r="V109" s="70"/>
      <c r="W109" s="41"/>
    </row>
    <row r="110" spans="2:23" ht="15.75" x14ac:dyDescent="0.25">
      <c r="B110" s="67"/>
      <c r="C110" s="68"/>
      <c r="D110" s="68"/>
      <c r="E110" s="68"/>
      <c r="F110" s="52" t="s">
        <v>126</v>
      </c>
      <c r="G110" s="50">
        <v>1500</v>
      </c>
      <c r="H110" s="34">
        <v>2.9999999999999997E-4</v>
      </c>
      <c r="I110" s="34">
        <v>2.9999999999999997E-4</v>
      </c>
      <c r="J110" s="34">
        <v>2.9999999999999997E-4</v>
      </c>
      <c r="K110" s="34">
        <v>2.9999999999999997E-4</v>
      </c>
      <c r="L110" s="34">
        <v>2.9999999999999997E-4</v>
      </c>
      <c r="M110" s="34">
        <v>2.9999999999999997E-4</v>
      </c>
      <c r="N110" s="50">
        <f t="shared" si="23"/>
        <v>0.44999999999999996</v>
      </c>
      <c r="O110" s="50">
        <f t="shared" si="27"/>
        <v>0.44999999999999996</v>
      </c>
      <c r="P110" s="50">
        <f t="shared" si="25"/>
        <v>0.44999999999999996</v>
      </c>
      <c r="Q110" s="69"/>
      <c r="R110" s="69"/>
      <c r="S110" s="69"/>
      <c r="T110" s="69"/>
      <c r="U110" s="69"/>
      <c r="V110" s="70"/>
      <c r="W110" s="41"/>
    </row>
    <row r="111" spans="2:23" ht="15.75" x14ac:dyDescent="0.25">
      <c r="B111" s="67"/>
      <c r="C111" s="68"/>
      <c r="D111" s="68"/>
      <c r="E111" s="68"/>
      <c r="F111" s="52" t="s">
        <v>24</v>
      </c>
      <c r="G111" s="50">
        <v>683</v>
      </c>
      <c r="H111" s="7">
        <v>1E-3</v>
      </c>
      <c r="I111" s="7">
        <v>1E-3</v>
      </c>
      <c r="J111" s="7">
        <v>1E-3</v>
      </c>
      <c r="K111" s="7">
        <v>1E-3</v>
      </c>
      <c r="L111" s="7">
        <v>1E-3</v>
      </c>
      <c r="M111" s="7">
        <v>1E-3</v>
      </c>
      <c r="N111" s="50">
        <f t="shared" si="23"/>
        <v>0.68300000000000005</v>
      </c>
      <c r="O111" s="50">
        <f t="shared" si="27"/>
        <v>0.68300000000000005</v>
      </c>
      <c r="P111" s="50">
        <f t="shared" si="25"/>
        <v>0.68300000000000005</v>
      </c>
      <c r="Q111" s="69"/>
      <c r="R111" s="69"/>
      <c r="S111" s="69"/>
      <c r="T111" s="69"/>
      <c r="U111" s="69"/>
      <c r="V111" s="70"/>
      <c r="W111" s="41"/>
    </row>
    <row r="112" spans="2:23" ht="15.75" x14ac:dyDescent="0.25">
      <c r="B112" s="109" t="s">
        <v>50</v>
      </c>
      <c r="C112" s="51">
        <v>20</v>
      </c>
      <c r="D112" s="51">
        <v>35</v>
      </c>
      <c r="E112" s="51">
        <v>40</v>
      </c>
      <c r="F112" s="33" t="s">
        <v>37</v>
      </c>
      <c r="G112" s="50">
        <v>594</v>
      </c>
      <c r="H112" s="7">
        <v>0.02</v>
      </c>
      <c r="I112" s="51">
        <v>3.5000000000000003E-2</v>
      </c>
      <c r="J112" s="7">
        <v>0.04</v>
      </c>
      <c r="K112" s="7">
        <v>0.02</v>
      </c>
      <c r="L112" s="7">
        <v>3.5000000000000003E-2</v>
      </c>
      <c r="M112" s="7">
        <v>0.04</v>
      </c>
      <c r="N112" s="50">
        <f t="shared" si="23"/>
        <v>11.88</v>
      </c>
      <c r="O112" s="50">
        <f t="shared" si="27"/>
        <v>20.790000000000003</v>
      </c>
      <c r="P112" s="50">
        <f t="shared" si="25"/>
        <v>23.76</v>
      </c>
      <c r="Q112" s="50">
        <f>SUM(N112)</f>
        <v>11.88</v>
      </c>
      <c r="R112" s="50">
        <f>SUM(O112)</f>
        <v>20.790000000000003</v>
      </c>
      <c r="S112" s="50">
        <f>SUM(P112)</f>
        <v>23.76</v>
      </c>
      <c r="T112" s="51">
        <f>Q112+Q112*50%</f>
        <v>17.82</v>
      </c>
      <c r="U112" s="50">
        <f>R112+R112*50%</f>
        <v>31.185000000000002</v>
      </c>
      <c r="V112" s="60">
        <f>S112+S112*50%</f>
        <v>35.64</v>
      </c>
      <c r="W112" s="41"/>
    </row>
    <row r="113" spans="2:23" ht="15.75" x14ac:dyDescent="0.25">
      <c r="B113" s="23"/>
      <c r="C113" s="8"/>
      <c r="D113" s="8"/>
      <c r="E113" s="8"/>
      <c r="F113" s="8"/>
      <c r="G113" s="50"/>
      <c r="H113" s="8"/>
      <c r="I113" s="8"/>
      <c r="J113" s="8"/>
      <c r="K113" s="8"/>
      <c r="L113" s="8"/>
      <c r="M113" s="8"/>
      <c r="N113" s="50"/>
      <c r="O113" s="50"/>
      <c r="P113" s="50"/>
      <c r="Q113" s="27">
        <f>SUM(Q89:Q112)</f>
        <v>359.00659999999999</v>
      </c>
      <c r="R113" s="27">
        <f t="shared" ref="R113:V113" si="28">SUM(R89:R112)</f>
        <v>468.54459999999995</v>
      </c>
      <c r="S113" s="27">
        <f t="shared" si="28"/>
        <v>576.98160000000007</v>
      </c>
      <c r="T113" s="27">
        <f t="shared" si="28"/>
        <v>538.50990000000013</v>
      </c>
      <c r="U113" s="27">
        <f t="shared" si="28"/>
        <v>702.81690000000003</v>
      </c>
      <c r="V113" s="114">
        <f t="shared" si="28"/>
        <v>865.47240000000011</v>
      </c>
      <c r="W113" s="41"/>
    </row>
    <row r="114" spans="2:23" ht="15.75" x14ac:dyDescent="0.25">
      <c r="B114" s="187" t="s">
        <v>128</v>
      </c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9"/>
      <c r="W114" s="41"/>
    </row>
    <row r="115" spans="2:23" ht="15.75" x14ac:dyDescent="0.25">
      <c r="B115" s="120" t="s">
        <v>20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121"/>
      <c r="W115" s="41"/>
    </row>
    <row r="116" spans="2:23" ht="31.5" x14ac:dyDescent="0.25">
      <c r="B116" s="67" t="s">
        <v>129</v>
      </c>
      <c r="C116" s="68">
        <v>200</v>
      </c>
      <c r="D116" s="68">
        <v>200</v>
      </c>
      <c r="E116" s="68">
        <v>250</v>
      </c>
      <c r="F116" s="5" t="s">
        <v>130</v>
      </c>
      <c r="G116" s="50">
        <v>2850</v>
      </c>
      <c r="H116" s="7">
        <v>0.15</v>
      </c>
      <c r="I116" s="7">
        <v>0.15</v>
      </c>
      <c r="J116" s="7">
        <v>0.2</v>
      </c>
      <c r="K116" s="7">
        <v>0.107</v>
      </c>
      <c r="L116" s="7">
        <v>0.107</v>
      </c>
      <c r="M116" s="7">
        <v>0.14299999999999999</v>
      </c>
      <c r="N116" s="50">
        <f t="shared" ref="N116:N126" si="29">H116*G116</f>
        <v>427.5</v>
      </c>
      <c r="O116" s="50">
        <f t="shared" ref="O116:O126" si="30">I116*G116</f>
        <v>427.5</v>
      </c>
      <c r="P116" s="50">
        <f>J116*G116</f>
        <v>570</v>
      </c>
      <c r="Q116" s="69">
        <f>SUM(N116:N121)</f>
        <v>470.53399999999999</v>
      </c>
      <c r="R116" s="69">
        <f>SUM(O116:O121)</f>
        <v>470.53399999999999</v>
      </c>
      <c r="S116" s="69">
        <f>SUM(P116:P121)</f>
        <v>667.67899999999997</v>
      </c>
      <c r="T116" s="69">
        <f>Q116+Q116*50%</f>
        <v>705.80099999999993</v>
      </c>
      <c r="U116" s="69">
        <f>R116+R116*50%</f>
        <v>705.80099999999993</v>
      </c>
      <c r="V116" s="70">
        <f>S116+S116*50%</f>
        <v>1001.5184999999999</v>
      </c>
      <c r="W116" s="41"/>
    </row>
    <row r="117" spans="2:23" ht="15.75" x14ac:dyDescent="0.25">
      <c r="B117" s="67"/>
      <c r="C117" s="68"/>
      <c r="D117" s="68"/>
      <c r="E117" s="68"/>
      <c r="F117" s="8" t="s">
        <v>131</v>
      </c>
      <c r="G117" s="50">
        <v>482</v>
      </c>
      <c r="H117" s="51">
        <v>4.2999999999999997E-2</v>
      </c>
      <c r="I117" s="51">
        <v>4.2999999999999997E-2</v>
      </c>
      <c r="J117" s="7">
        <v>6.8000000000000005E-2</v>
      </c>
      <c r="K117" s="7">
        <v>4.2999999999999997E-2</v>
      </c>
      <c r="L117" s="7">
        <v>4.2999999999999997E-2</v>
      </c>
      <c r="M117" s="7">
        <v>6.8000000000000005E-2</v>
      </c>
      <c r="N117" s="50">
        <f t="shared" si="29"/>
        <v>20.725999999999999</v>
      </c>
      <c r="O117" s="50">
        <f t="shared" si="30"/>
        <v>20.725999999999999</v>
      </c>
      <c r="P117" s="50">
        <f>J117*G117</f>
        <v>32.776000000000003</v>
      </c>
      <c r="Q117" s="69"/>
      <c r="R117" s="69"/>
      <c r="S117" s="69"/>
      <c r="T117" s="69"/>
      <c r="U117" s="69"/>
      <c r="V117" s="70"/>
      <c r="W117" s="41"/>
    </row>
    <row r="118" spans="2:23" ht="15.75" x14ac:dyDescent="0.25">
      <c r="B118" s="67"/>
      <c r="C118" s="68"/>
      <c r="D118" s="68"/>
      <c r="E118" s="68"/>
      <c r="F118" s="8" t="s">
        <v>96</v>
      </c>
      <c r="G118" s="50">
        <v>683</v>
      </c>
      <c r="H118" s="35">
        <v>1.2999999999999999E-2</v>
      </c>
      <c r="I118" s="35">
        <v>1.2999999999999999E-2</v>
      </c>
      <c r="J118" s="7">
        <v>0.01</v>
      </c>
      <c r="K118" s="7">
        <v>1.2999999999999999E-2</v>
      </c>
      <c r="L118" s="7">
        <v>1.2999999999999999E-2</v>
      </c>
      <c r="M118" s="7">
        <v>0.01</v>
      </c>
      <c r="N118" s="50">
        <f t="shared" si="29"/>
        <v>8.8789999999999996</v>
      </c>
      <c r="O118" s="50">
        <f t="shared" si="30"/>
        <v>8.8789999999999996</v>
      </c>
      <c r="P118" s="50">
        <f>J117*G118</f>
        <v>46.444000000000003</v>
      </c>
      <c r="Q118" s="69"/>
      <c r="R118" s="69"/>
      <c r="S118" s="69"/>
      <c r="T118" s="69"/>
      <c r="U118" s="69"/>
      <c r="V118" s="70"/>
      <c r="W118" s="41"/>
    </row>
    <row r="119" spans="2:23" ht="15.75" x14ac:dyDescent="0.25">
      <c r="B119" s="67"/>
      <c r="C119" s="68"/>
      <c r="D119" s="68"/>
      <c r="E119" s="68"/>
      <c r="F119" s="8" t="s">
        <v>23</v>
      </c>
      <c r="G119" s="50">
        <v>133</v>
      </c>
      <c r="H119" s="35">
        <v>1.6E-2</v>
      </c>
      <c r="I119" s="35">
        <v>1.6E-2</v>
      </c>
      <c r="J119" s="7">
        <v>1.2E-2</v>
      </c>
      <c r="K119" s="7">
        <v>1.2999999999999999E-2</v>
      </c>
      <c r="L119" s="7">
        <v>1.2999999999999999E-2</v>
      </c>
      <c r="M119" s="7">
        <v>0.01</v>
      </c>
      <c r="N119" s="50">
        <f t="shared" si="29"/>
        <v>2.1280000000000001</v>
      </c>
      <c r="O119" s="50">
        <f t="shared" si="30"/>
        <v>2.1280000000000001</v>
      </c>
      <c r="P119" s="50">
        <f t="shared" ref="P119:P126" si="31">J119*G119</f>
        <v>1.5960000000000001</v>
      </c>
      <c r="Q119" s="69"/>
      <c r="R119" s="69"/>
      <c r="S119" s="69"/>
      <c r="T119" s="69"/>
      <c r="U119" s="69"/>
      <c r="V119" s="70"/>
      <c r="W119" s="41"/>
    </row>
    <row r="120" spans="2:23" ht="15.75" x14ac:dyDescent="0.25">
      <c r="B120" s="67"/>
      <c r="C120" s="68"/>
      <c r="D120" s="68"/>
      <c r="E120" s="68"/>
      <c r="F120" s="8" t="s">
        <v>22</v>
      </c>
      <c r="G120" s="50">
        <v>177</v>
      </c>
      <c r="H120" s="35">
        <v>1.2999999999999999E-2</v>
      </c>
      <c r="I120" s="35">
        <v>1.2999999999999999E-2</v>
      </c>
      <c r="J120" s="7">
        <v>1.9E-2</v>
      </c>
      <c r="K120" s="7">
        <v>0.01</v>
      </c>
      <c r="L120" s="7">
        <v>0.01</v>
      </c>
      <c r="M120" s="7">
        <v>1.4999999999999999E-2</v>
      </c>
      <c r="N120" s="50">
        <f t="shared" si="29"/>
        <v>2.3009999999999997</v>
      </c>
      <c r="O120" s="50">
        <f t="shared" si="30"/>
        <v>2.3009999999999997</v>
      </c>
      <c r="P120" s="50">
        <f t="shared" si="31"/>
        <v>3.363</v>
      </c>
      <c r="Q120" s="69"/>
      <c r="R120" s="69"/>
      <c r="S120" s="69"/>
      <c r="T120" s="69"/>
      <c r="U120" s="69"/>
      <c r="V120" s="70"/>
      <c r="W120" s="41"/>
    </row>
    <row r="121" spans="2:23" ht="15.75" x14ac:dyDescent="0.25">
      <c r="B121" s="67"/>
      <c r="C121" s="68"/>
      <c r="D121" s="68"/>
      <c r="E121" s="68"/>
      <c r="F121" s="8" t="s">
        <v>25</v>
      </c>
      <c r="G121" s="50">
        <v>900</v>
      </c>
      <c r="H121" s="35">
        <v>0.01</v>
      </c>
      <c r="I121" s="35">
        <v>0.01</v>
      </c>
      <c r="J121" s="7">
        <v>1.4999999999999999E-2</v>
      </c>
      <c r="K121" s="7">
        <v>0.01</v>
      </c>
      <c r="L121" s="7">
        <v>0.01</v>
      </c>
      <c r="M121" s="7">
        <v>1.4999999999999999E-2</v>
      </c>
      <c r="N121" s="50">
        <f t="shared" si="29"/>
        <v>9</v>
      </c>
      <c r="O121" s="50">
        <f t="shared" si="30"/>
        <v>9</v>
      </c>
      <c r="P121" s="50">
        <f t="shared" si="31"/>
        <v>13.5</v>
      </c>
      <c r="Q121" s="69"/>
      <c r="R121" s="69"/>
      <c r="S121" s="69"/>
      <c r="T121" s="69"/>
      <c r="U121" s="69"/>
      <c r="V121" s="70"/>
      <c r="W121" s="41"/>
    </row>
    <row r="122" spans="2:23" ht="15.75" x14ac:dyDescent="0.25">
      <c r="B122" s="67"/>
      <c r="C122" s="68"/>
      <c r="D122" s="68"/>
      <c r="E122" s="68"/>
      <c r="F122" s="8" t="s">
        <v>27</v>
      </c>
      <c r="G122" s="50">
        <v>76</v>
      </c>
      <c r="H122" s="51">
        <v>1E-3</v>
      </c>
      <c r="I122" s="51">
        <v>1E-3</v>
      </c>
      <c r="J122" s="7">
        <v>1E-3</v>
      </c>
      <c r="K122" s="7">
        <v>1E-3</v>
      </c>
      <c r="L122" s="7">
        <v>1E-3</v>
      </c>
      <c r="M122" s="7">
        <v>1E-3</v>
      </c>
      <c r="N122" s="50">
        <f t="shared" si="29"/>
        <v>7.5999999999999998E-2</v>
      </c>
      <c r="O122" s="50">
        <f t="shared" si="30"/>
        <v>7.5999999999999998E-2</v>
      </c>
      <c r="P122" s="50">
        <f t="shared" si="31"/>
        <v>7.5999999999999998E-2</v>
      </c>
      <c r="Q122" s="69"/>
      <c r="R122" s="69"/>
      <c r="S122" s="69"/>
      <c r="T122" s="69"/>
      <c r="U122" s="69"/>
      <c r="V122" s="70"/>
      <c r="W122" s="41"/>
    </row>
    <row r="123" spans="2:23" ht="15.75" x14ac:dyDescent="0.25">
      <c r="B123" s="67" t="s">
        <v>112</v>
      </c>
      <c r="C123" s="68">
        <v>200</v>
      </c>
      <c r="D123" s="68">
        <v>200</v>
      </c>
      <c r="E123" s="68">
        <v>200</v>
      </c>
      <c r="F123" s="11" t="s">
        <v>34</v>
      </c>
      <c r="G123" s="50">
        <v>5000</v>
      </c>
      <c r="H123" s="51">
        <v>1E-3</v>
      </c>
      <c r="I123" s="51">
        <v>1E-3</v>
      </c>
      <c r="J123" s="51">
        <v>1E-3</v>
      </c>
      <c r="K123" s="51">
        <v>1E-3</v>
      </c>
      <c r="L123" s="51">
        <v>1E-3</v>
      </c>
      <c r="M123" s="51">
        <v>1E-3</v>
      </c>
      <c r="N123" s="50">
        <f t="shared" si="29"/>
        <v>5</v>
      </c>
      <c r="O123" s="50">
        <f t="shared" si="30"/>
        <v>5</v>
      </c>
      <c r="P123" s="50">
        <f t="shared" si="31"/>
        <v>5</v>
      </c>
      <c r="Q123" s="69">
        <f>SUM(N123:N124)</f>
        <v>11.524999999999999</v>
      </c>
      <c r="R123" s="69">
        <f>SUM(O123:O124)</f>
        <v>11.524999999999999</v>
      </c>
      <c r="S123" s="69">
        <f>SUM(P123:P124)</f>
        <v>11.524999999999999</v>
      </c>
      <c r="T123" s="69">
        <f>Q123+Q123*50%</f>
        <v>17.287499999999998</v>
      </c>
      <c r="U123" s="69">
        <f>R123+R123*50%</f>
        <v>17.287499999999998</v>
      </c>
      <c r="V123" s="70">
        <f>S123+S123*50%</f>
        <v>17.287499999999998</v>
      </c>
      <c r="W123" s="41"/>
    </row>
    <row r="124" spans="2:23" ht="15.75" x14ac:dyDescent="0.25">
      <c r="B124" s="67"/>
      <c r="C124" s="68"/>
      <c r="D124" s="68"/>
      <c r="E124" s="68"/>
      <c r="F124" s="8" t="s">
        <v>35</v>
      </c>
      <c r="G124" s="50">
        <v>435</v>
      </c>
      <c r="H124" s="7">
        <v>1.4999999999999999E-2</v>
      </c>
      <c r="I124" s="7">
        <v>1.4999999999999999E-2</v>
      </c>
      <c r="J124" s="7">
        <v>1.4999999999999999E-2</v>
      </c>
      <c r="K124" s="7">
        <v>1.4999999999999999E-2</v>
      </c>
      <c r="L124" s="7">
        <v>1.4999999999999999E-2</v>
      </c>
      <c r="M124" s="7">
        <v>1.4999999999999999E-2</v>
      </c>
      <c r="N124" s="50">
        <f t="shared" si="29"/>
        <v>6.5249999999999995</v>
      </c>
      <c r="O124" s="50">
        <f t="shared" si="30"/>
        <v>6.5249999999999995</v>
      </c>
      <c r="P124" s="50">
        <f t="shared" si="31"/>
        <v>6.5249999999999995</v>
      </c>
      <c r="Q124" s="69"/>
      <c r="R124" s="69"/>
      <c r="S124" s="69"/>
      <c r="T124" s="69"/>
      <c r="U124" s="69"/>
      <c r="V124" s="70"/>
      <c r="W124" s="41"/>
    </row>
    <row r="125" spans="2:23" ht="15.75" x14ac:dyDescent="0.25">
      <c r="B125" s="23" t="s">
        <v>74</v>
      </c>
      <c r="C125" s="51">
        <v>100</v>
      </c>
      <c r="D125" s="51">
        <v>100</v>
      </c>
      <c r="E125" s="51">
        <v>100</v>
      </c>
      <c r="F125" s="8" t="s">
        <v>75</v>
      </c>
      <c r="G125" s="50">
        <v>740</v>
      </c>
      <c r="H125" s="7">
        <v>0.1</v>
      </c>
      <c r="I125" s="7">
        <v>0.1</v>
      </c>
      <c r="J125" s="7">
        <v>0.1</v>
      </c>
      <c r="K125" s="7">
        <v>0.1</v>
      </c>
      <c r="L125" s="7">
        <v>0.1</v>
      </c>
      <c r="M125" s="7">
        <v>0.1</v>
      </c>
      <c r="N125" s="50">
        <f t="shared" si="29"/>
        <v>74</v>
      </c>
      <c r="O125" s="50">
        <f t="shared" si="30"/>
        <v>74</v>
      </c>
      <c r="P125" s="50">
        <f t="shared" si="31"/>
        <v>74</v>
      </c>
      <c r="Q125" s="50">
        <f t="shared" ref="Q125:S126" si="32">SUM(N125)</f>
        <v>74</v>
      </c>
      <c r="R125" s="50">
        <f t="shared" si="32"/>
        <v>74</v>
      </c>
      <c r="S125" s="50">
        <f t="shared" si="32"/>
        <v>74</v>
      </c>
      <c r="T125" s="51">
        <f t="shared" ref="T125:V126" si="33">Q125+Q125*50%</f>
        <v>111</v>
      </c>
      <c r="U125" s="50">
        <f t="shared" si="33"/>
        <v>111</v>
      </c>
      <c r="V125" s="60">
        <f t="shared" si="33"/>
        <v>111</v>
      </c>
      <c r="W125" s="41"/>
    </row>
    <row r="126" spans="2:23" ht="15.75" x14ac:dyDescent="0.25">
      <c r="B126" s="109" t="s">
        <v>50</v>
      </c>
      <c r="C126" s="51">
        <v>20</v>
      </c>
      <c r="D126" s="51">
        <v>35</v>
      </c>
      <c r="E126" s="51">
        <v>40</v>
      </c>
      <c r="F126" s="26" t="s">
        <v>50</v>
      </c>
      <c r="G126" s="50">
        <v>594</v>
      </c>
      <c r="H126" s="7">
        <v>0.02</v>
      </c>
      <c r="I126" s="51">
        <v>3.5000000000000003E-2</v>
      </c>
      <c r="J126" s="7">
        <v>0.04</v>
      </c>
      <c r="K126" s="7">
        <v>0.02</v>
      </c>
      <c r="L126" s="51">
        <v>3.5000000000000003E-2</v>
      </c>
      <c r="M126" s="7">
        <v>0.04</v>
      </c>
      <c r="N126" s="50">
        <f t="shared" si="29"/>
        <v>11.88</v>
      </c>
      <c r="O126" s="50">
        <f t="shared" si="30"/>
        <v>20.790000000000003</v>
      </c>
      <c r="P126" s="50">
        <f t="shared" si="31"/>
        <v>23.76</v>
      </c>
      <c r="Q126" s="50">
        <f t="shared" si="32"/>
        <v>11.88</v>
      </c>
      <c r="R126" s="50">
        <f t="shared" si="32"/>
        <v>20.790000000000003</v>
      </c>
      <c r="S126" s="50">
        <f t="shared" si="32"/>
        <v>23.76</v>
      </c>
      <c r="T126" s="51">
        <f t="shared" si="33"/>
        <v>17.82</v>
      </c>
      <c r="U126" s="50">
        <f t="shared" si="33"/>
        <v>31.185000000000002</v>
      </c>
      <c r="V126" s="60">
        <f t="shared" si="33"/>
        <v>35.64</v>
      </c>
      <c r="W126" s="41"/>
    </row>
    <row r="127" spans="2:23" ht="15.75" x14ac:dyDescent="0.25">
      <c r="B127" s="23"/>
      <c r="C127" s="8"/>
      <c r="D127" s="8"/>
      <c r="E127" s="8"/>
      <c r="F127" s="8"/>
      <c r="G127" s="50"/>
      <c r="H127" s="8"/>
      <c r="I127" s="8"/>
      <c r="J127" s="8"/>
      <c r="K127" s="8"/>
      <c r="L127" s="8"/>
      <c r="M127" s="8"/>
      <c r="N127" s="50"/>
      <c r="O127" s="50"/>
      <c r="P127" s="50"/>
      <c r="Q127" s="27">
        <f t="shared" ref="Q127:V127" si="34">SUM(Q116:Q126)</f>
        <v>567.93899999999996</v>
      </c>
      <c r="R127" s="27">
        <f t="shared" si="34"/>
        <v>576.84899999999993</v>
      </c>
      <c r="S127" s="27">
        <f t="shared" si="34"/>
        <v>776.96399999999994</v>
      </c>
      <c r="T127" s="27">
        <f t="shared" si="34"/>
        <v>851.9085</v>
      </c>
      <c r="U127" s="27">
        <f t="shared" si="34"/>
        <v>865.27350000000001</v>
      </c>
      <c r="V127" s="114">
        <f t="shared" si="34"/>
        <v>1165.4460000000001</v>
      </c>
      <c r="W127" s="41"/>
    </row>
    <row r="128" spans="2:23" ht="15.75" x14ac:dyDescent="0.25">
      <c r="B128" s="120" t="s">
        <v>134</v>
      </c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121"/>
      <c r="W128" s="41"/>
    </row>
    <row r="129" spans="2:23" ht="15.75" x14ac:dyDescent="0.25">
      <c r="B129" s="67" t="s">
        <v>62</v>
      </c>
      <c r="C129" s="68">
        <v>60</v>
      </c>
      <c r="D129" s="68">
        <v>100</v>
      </c>
      <c r="E129" s="68">
        <v>100</v>
      </c>
      <c r="F129" s="8" t="s">
        <v>63</v>
      </c>
      <c r="G129" s="50">
        <v>800</v>
      </c>
      <c r="H129" s="7">
        <v>2.9000000000000001E-2</v>
      </c>
      <c r="I129" s="50">
        <v>4.8000000000000001E-2</v>
      </c>
      <c r="J129" s="50">
        <v>4.8000000000000001E-2</v>
      </c>
      <c r="K129" s="7">
        <v>2.5000000000000001E-2</v>
      </c>
      <c r="L129" s="7">
        <v>4.1000000000000002E-2</v>
      </c>
      <c r="M129" s="7">
        <v>4.1000000000000002E-2</v>
      </c>
      <c r="N129" s="50">
        <f t="shared" ref="N129:N146" si="35">H129*G129</f>
        <v>23.200000000000003</v>
      </c>
      <c r="O129" s="50">
        <f t="shared" ref="O129:O146" si="36">I129*G129</f>
        <v>38.4</v>
      </c>
      <c r="P129" s="50">
        <f t="shared" ref="P129:P146" si="37">J129*G129</f>
        <v>38.4</v>
      </c>
      <c r="Q129" s="69">
        <f>SUM(N129:N133)</f>
        <v>38.652999999999999</v>
      </c>
      <c r="R129" s="69">
        <f>SUM(O129:O133)</f>
        <v>64.350000000000009</v>
      </c>
      <c r="S129" s="69">
        <f>SUM(P129:P133)</f>
        <v>65.033000000000001</v>
      </c>
      <c r="T129" s="69">
        <f>Q129+Q129*50%</f>
        <v>57.979500000000002</v>
      </c>
      <c r="U129" s="69">
        <f>R129+R129*50%</f>
        <v>96.525000000000006</v>
      </c>
      <c r="V129" s="70">
        <f>S129+S129*50%</f>
        <v>97.549499999999995</v>
      </c>
      <c r="W129" s="41"/>
    </row>
    <row r="130" spans="2:23" ht="15.75" x14ac:dyDescent="0.25">
      <c r="B130" s="67"/>
      <c r="C130" s="68"/>
      <c r="D130" s="68"/>
      <c r="E130" s="68"/>
      <c r="F130" s="8" t="s">
        <v>64</v>
      </c>
      <c r="G130" s="50">
        <v>539</v>
      </c>
      <c r="H130" s="51">
        <v>2.3E-2</v>
      </c>
      <c r="I130" s="51">
        <v>3.7999999999999999E-2</v>
      </c>
      <c r="J130" s="51">
        <v>3.7999999999999999E-2</v>
      </c>
      <c r="K130" s="51">
        <v>1.7999999999999999E-2</v>
      </c>
      <c r="L130" s="51">
        <v>0.03</v>
      </c>
      <c r="M130" s="51">
        <v>0.03</v>
      </c>
      <c r="N130" s="50">
        <f t="shared" si="35"/>
        <v>12.397</v>
      </c>
      <c r="O130" s="50">
        <f t="shared" si="36"/>
        <v>20.481999999999999</v>
      </c>
      <c r="P130" s="50">
        <f t="shared" si="37"/>
        <v>20.481999999999999</v>
      </c>
      <c r="Q130" s="69"/>
      <c r="R130" s="69"/>
      <c r="S130" s="69"/>
      <c r="T130" s="69"/>
      <c r="U130" s="69"/>
      <c r="V130" s="70"/>
      <c r="W130" s="41"/>
    </row>
    <row r="131" spans="2:23" ht="15.75" x14ac:dyDescent="0.25">
      <c r="B131" s="67"/>
      <c r="C131" s="68"/>
      <c r="D131" s="68"/>
      <c r="E131" s="68"/>
      <c r="F131" s="8" t="s">
        <v>23</v>
      </c>
      <c r="G131" s="50">
        <v>133</v>
      </c>
      <c r="H131" s="51">
        <v>7.0000000000000001E-3</v>
      </c>
      <c r="I131" s="51">
        <v>0.02</v>
      </c>
      <c r="J131" s="51">
        <v>0.02</v>
      </c>
      <c r="K131" s="51">
        <v>6.0000000000000001E-3</v>
      </c>
      <c r="L131" s="51">
        <v>0.01</v>
      </c>
      <c r="M131" s="51">
        <v>0.01</v>
      </c>
      <c r="N131" s="50">
        <f t="shared" si="35"/>
        <v>0.93100000000000005</v>
      </c>
      <c r="O131" s="50">
        <f t="shared" si="36"/>
        <v>2.66</v>
      </c>
      <c r="P131" s="50">
        <f t="shared" si="37"/>
        <v>2.66</v>
      </c>
      <c r="Q131" s="69"/>
      <c r="R131" s="69"/>
      <c r="S131" s="69"/>
      <c r="T131" s="69"/>
      <c r="U131" s="69"/>
      <c r="V131" s="70"/>
      <c r="W131" s="41"/>
    </row>
    <row r="132" spans="2:23" ht="15.75" x14ac:dyDescent="0.25">
      <c r="B132" s="67"/>
      <c r="C132" s="68"/>
      <c r="D132" s="68"/>
      <c r="E132" s="68"/>
      <c r="F132" s="8" t="s">
        <v>27</v>
      </c>
      <c r="G132" s="50">
        <v>76</v>
      </c>
      <c r="H132" s="51">
        <v>1E-3</v>
      </c>
      <c r="I132" s="51">
        <v>1E-3</v>
      </c>
      <c r="J132" s="51">
        <v>1E-3</v>
      </c>
      <c r="K132" s="51">
        <v>1E-3</v>
      </c>
      <c r="L132" s="51">
        <v>1E-3</v>
      </c>
      <c r="M132" s="51">
        <v>1E-3</v>
      </c>
      <c r="N132" s="50">
        <f t="shared" si="35"/>
        <v>7.5999999999999998E-2</v>
      </c>
      <c r="O132" s="50">
        <f t="shared" si="36"/>
        <v>7.5999999999999998E-2</v>
      </c>
      <c r="P132" s="50">
        <f t="shared" si="37"/>
        <v>7.5999999999999998E-2</v>
      </c>
      <c r="Q132" s="68"/>
      <c r="R132" s="68"/>
      <c r="S132" s="68"/>
      <c r="T132" s="69"/>
      <c r="U132" s="69"/>
      <c r="V132" s="70"/>
      <c r="W132" s="41"/>
    </row>
    <row r="133" spans="2:23" ht="15.75" x14ac:dyDescent="0.25">
      <c r="B133" s="67"/>
      <c r="C133" s="68"/>
      <c r="D133" s="68"/>
      <c r="E133" s="68"/>
      <c r="F133" s="8" t="s">
        <v>24</v>
      </c>
      <c r="G133" s="50">
        <v>683</v>
      </c>
      <c r="H133" s="51">
        <v>3.0000000000000001E-3</v>
      </c>
      <c r="I133" s="51">
        <v>4.0000000000000001E-3</v>
      </c>
      <c r="J133" s="51">
        <v>5.0000000000000001E-3</v>
      </c>
      <c r="K133" s="51">
        <v>3.0000000000000001E-3</v>
      </c>
      <c r="L133" s="51">
        <v>4.0000000000000001E-3</v>
      </c>
      <c r="M133" s="51">
        <v>5.0000000000000001E-3</v>
      </c>
      <c r="N133" s="50">
        <f t="shared" si="35"/>
        <v>2.0489999999999999</v>
      </c>
      <c r="O133" s="50">
        <f t="shared" si="36"/>
        <v>2.7320000000000002</v>
      </c>
      <c r="P133" s="50">
        <f t="shared" si="37"/>
        <v>3.415</v>
      </c>
      <c r="Q133" s="68"/>
      <c r="R133" s="68"/>
      <c r="S133" s="68"/>
      <c r="T133" s="69"/>
      <c r="U133" s="69"/>
      <c r="V133" s="70"/>
      <c r="W133" s="41"/>
    </row>
    <row r="134" spans="2:23" ht="63" x14ac:dyDescent="0.25">
      <c r="B134" s="67" t="s">
        <v>135</v>
      </c>
      <c r="C134" s="68">
        <v>200</v>
      </c>
      <c r="D134" s="68">
        <v>200</v>
      </c>
      <c r="E134" s="68">
        <v>250</v>
      </c>
      <c r="F134" s="31" t="s">
        <v>66</v>
      </c>
      <c r="G134" s="50">
        <v>1500</v>
      </c>
      <c r="H134" s="7">
        <v>0.16</v>
      </c>
      <c r="I134" s="7">
        <v>0.16</v>
      </c>
      <c r="J134" s="7">
        <v>0.21299999999999999</v>
      </c>
      <c r="K134" s="7">
        <v>0.109</v>
      </c>
      <c r="L134" s="7">
        <v>0.109</v>
      </c>
      <c r="M134" s="7">
        <v>0.14499999999999999</v>
      </c>
      <c r="N134" s="50">
        <f t="shared" si="35"/>
        <v>240</v>
      </c>
      <c r="O134" s="50">
        <f t="shared" si="36"/>
        <v>240</v>
      </c>
      <c r="P134" s="50">
        <f t="shared" si="37"/>
        <v>319.5</v>
      </c>
      <c r="Q134" s="69">
        <f>SUM(N134:N141)</f>
        <v>277.07779999999997</v>
      </c>
      <c r="R134" s="69">
        <f>SUM(O134:O141)</f>
        <v>277.07779999999997</v>
      </c>
      <c r="S134" s="69">
        <f>SUM(P134:P141)</f>
        <v>363.62570000000005</v>
      </c>
      <c r="T134" s="69">
        <f>Q134+Q134*50%</f>
        <v>415.61669999999992</v>
      </c>
      <c r="U134" s="69">
        <f>R134+R134*50%</f>
        <v>415.61669999999992</v>
      </c>
      <c r="V134" s="70">
        <f>S134+S134*50%</f>
        <v>545.43855000000008</v>
      </c>
      <c r="W134" s="41"/>
    </row>
    <row r="135" spans="2:23" ht="15.75" x14ac:dyDescent="0.25">
      <c r="B135" s="67"/>
      <c r="C135" s="68"/>
      <c r="D135" s="68"/>
      <c r="E135" s="68"/>
      <c r="F135" s="8" t="s">
        <v>24</v>
      </c>
      <c r="G135" s="50">
        <v>683</v>
      </c>
      <c r="H135" s="7">
        <v>5.0000000000000001E-3</v>
      </c>
      <c r="I135" s="7">
        <v>5.0000000000000001E-3</v>
      </c>
      <c r="J135" s="7">
        <v>6.0000000000000001E-3</v>
      </c>
      <c r="K135" s="7">
        <v>5.0000000000000001E-3</v>
      </c>
      <c r="L135" s="7">
        <v>5.0000000000000001E-3</v>
      </c>
      <c r="M135" s="7">
        <v>6.0000000000000001E-3</v>
      </c>
      <c r="N135" s="50">
        <f t="shared" si="35"/>
        <v>3.415</v>
      </c>
      <c r="O135" s="50">
        <f t="shared" si="36"/>
        <v>3.415</v>
      </c>
      <c r="P135" s="50">
        <f t="shared" si="37"/>
        <v>4.0979999999999999</v>
      </c>
      <c r="Q135" s="69"/>
      <c r="R135" s="69"/>
      <c r="S135" s="69"/>
      <c r="T135" s="69"/>
      <c r="U135" s="69"/>
      <c r="V135" s="70"/>
      <c r="W135" s="41"/>
    </row>
    <row r="136" spans="2:23" ht="15.75" x14ac:dyDescent="0.25">
      <c r="B136" s="67"/>
      <c r="C136" s="68"/>
      <c r="D136" s="68"/>
      <c r="E136" s="68"/>
      <c r="F136" s="8" t="s">
        <v>67</v>
      </c>
      <c r="G136" s="50">
        <v>211</v>
      </c>
      <c r="H136" s="7">
        <v>0.107</v>
      </c>
      <c r="I136" s="7">
        <v>0.107</v>
      </c>
      <c r="J136" s="7">
        <v>0.128</v>
      </c>
      <c r="K136" s="7">
        <v>0.08</v>
      </c>
      <c r="L136" s="7">
        <v>0.08</v>
      </c>
      <c r="M136" s="7">
        <v>9.6000000000000002E-2</v>
      </c>
      <c r="N136" s="50">
        <f t="shared" si="35"/>
        <v>22.576999999999998</v>
      </c>
      <c r="O136" s="50">
        <f t="shared" si="36"/>
        <v>22.576999999999998</v>
      </c>
      <c r="P136" s="50">
        <f t="shared" si="37"/>
        <v>27.007999999999999</v>
      </c>
      <c r="Q136" s="69"/>
      <c r="R136" s="69"/>
      <c r="S136" s="69"/>
      <c r="T136" s="69"/>
      <c r="U136" s="69"/>
      <c r="V136" s="70"/>
      <c r="W136" s="41"/>
    </row>
    <row r="137" spans="2:23" ht="15.75" x14ac:dyDescent="0.25">
      <c r="B137" s="67"/>
      <c r="C137" s="68"/>
      <c r="D137" s="68"/>
      <c r="E137" s="68"/>
      <c r="F137" s="8" t="s">
        <v>22</v>
      </c>
      <c r="G137" s="50">
        <v>177</v>
      </c>
      <c r="H137" s="7">
        <v>2.1999999999999999E-2</v>
      </c>
      <c r="I137" s="7">
        <v>2.1999999999999999E-2</v>
      </c>
      <c r="J137" s="7">
        <v>2.5999999999999999E-2</v>
      </c>
      <c r="K137" s="7">
        <v>1.7999999999999999E-2</v>
      </c>
      <c r="L137" s="7">
        <v>1.7999999999999999E-2</v>
      </c>
      <c r="M137" s="7">
        <v>2.1000000000000001E-2</v>
      </c>
      <c r="N137" s="50">
        <f t="shared" si="35"/>
        <v>3.8939999999999997</v>
      </c>
      <c r="O137" s="50">
        <f t="shared" si="36"/>
        <v>3.8939999999999997</v>
      </c>
      <c r="P137" s="50">
        <f t="shared" si="37"/>
        <v>4.6019999999999994</v>
      </c>
      <c r="Q137" s="69"/>
      <c r="R137" s="69"/>
      <c r="S137" s="69"/>
      <c r="T137" s="69"/>
      <c r="U137" s="69"/>
      <c r="V137" s="70"/>
      <c r="W137" s="41"/>
    </row>
    <row r="138" spans="2:23" ht="15.75" x14ac:dyDescent="0.25">
      <c r="B138" s="67"/>
      <c r="C138" s="68"/>
      <c r="D138" s="68"/>
      <c r="E138" s="68"/>
      <c r="F138" s="8" t="s">
        <v>23</v>
      </c>
      <c r="G138" s="50">
        <v>133</v>
      </c>
      <c r="H138" s="51">
        <v>1.2E-2</v>
      </c>
      <c r="I138" s="51">
        <v>1.2E-2</v>
      </c>
      <c r="J138" s="7">
        <v>1.4E-2</v>
      </c>
      <c r="K138" s="7">
        <v>0.01</v>
      </c>
      <c r="L138" s="7">
        <v>0.01</v>
      </c>
      <c r="M138" s="7">
        <v>1.2E-2</v>
      </c>
      <c r="N138" s="50">
        <f t="shared" si="35"/>
        <v>1.5960000000000001</v>
      </c>
      <c r="O138" s="50">
        <f t="shared" si="36"/>
        <v>1.5960000000000001</v>
      </c>
      <c r="P138" s="50">
        <f t="shared" si="37"/>
        <v>1.8620000000000001</v>
      </c>
      <c r="Q138" s="69"/>
      <c r="R138" s="69"/>
      <c r="S138" s="69"/>
      <c r="T138" s="69"/>
      <c r="U138" s="69"/>
      <c r="V138" s="70"/>
      <c r="W138" s="41"/>
    </row>
    <row r="139" spans="2:23" ht="15.75" x14ac:dyDescent="0.25">
      <c r="B139" s="67"/>
      <c r="C139" s="68"/>
      <c r="D139" s="68"/>
      <c r="E139" s="68"/>
      <c r="F139" s="8" t="s">
        <v>25</v>
      </c>
      <c r="G139" s="50">
        <v>900</v>
      </c>
      <c r="H139" s="51">
        <v>6.0000000000000001E-3</v>
      </c>
      <c r="I139" s="51">
        <v>6.0000000000000001E-3</v>
      </c>
      <c r="J139" s="51">
        <v>7.0000000000000001E-3</v>
      </c>
      <c r="K139" s="51">
        <v>6.0000000000000001E-3</v>
      </c>
      <c r="L139" s="51">
        <v>6.0000000000000001E-3</v>
      </c>
      <c r="M139" s="51">
        <v>7.0000000000000001E-3</v>
      </c>
      <c r="N139" s="50">
        <f t="shared" si="35"/>
        <v>5.4</v>
      </c>
      <c r="O139" s="50">
        <f t="shared" si="36"/>
        <v>5.4</v>
      </c>
      <c r="P139" s="50">
        <f t="shared" si="37"/>
        <v>6.3</v>
      </c>
      <c r="Q139" s="69"/>
      <c r="R139" s="69"/>
      <c r="S139" s="69"/>
      <c r="T139" s="69"/>
      <c r="U139" s="69"/>
      <c r="V139" s="70"/>
      <c r="W139" s="41"/>
    </row>
    <row r="140" spans="2:23" ht="15.75" x14ac:dyDescent="0.25">
      <c r="B140" s="67"/>
      <c r="C140" s="68"/>
      <c r="D140" s="68"/>
      <c r="E140" s="68"/>
      <c r="F140" s="8" t="s">
        <v>26</v>
      </c>
      <c r="G140" s="50">
        <v>59.9</v>
      </c>
      <c r="H140" s="51">
        <v>2E-3</v>
      </c>
      <c r="I140" s="51">
        <v>2E-3</v>
      </c>
      <c r="J140" s="51">
        <v>3.0000000000000001E-3</v>
      </c>
      <c r="K140" s="51">
        <v>2E-3</v>
      </c>
      <c r="L140" s="51">
        <v>2E-3</v>
      </c>
      <c r="M140" s="51">
        <v>3.0000000000000001E-3</v>
      </c>
      <c r="N140" s="50">
        <f t="shared" si="35"/>
        <v>0.1198</v>
      </c>
      <c r="O140" s="50">
        <f t="shared" si="36"/>
        <v>0.1198</v>
      </c>
      <c r="P140" s="50">
        <f t="shared" si="37"/>
        <v>0.1797</v>
      </c>
      <c r="Q140" s="69"/>
      <c r="R140" s="69"/>
      <c r="S140" s="69"/>
      <c r="T140" s="69"/>
      <c r="U140" s="69"/>
      <c r="V140" s="70"/>
      <c r="W140" s="41"/>
    </row>
    <row r="141" spans="2:23" ht="15.75" x14ac:dyDescent="0.25">
      <c r="B141" s="67"/>
      <c r="C141" s="68"/>
      <c r="D141" s="68"/>
      <c r="E141" s="68"/>
      <c r="F141" s="8" t="s">
        <v>27</v>
      </c>
      <c r="G141" s="50">
        <v>76</v>
      </c>
      <c r="H141" s="51">
        <v>1E-3</v>
      </c>
      <c r="I141" s="51">
        <v>1E-3</v>
      </c>
      <c r="J141" s="51">
        <v>1E-3</v>
      </c>
      <c r="K141" s="51">
        <v>1E-3</v>
      </c>
      <c r="L141" s="51">
        <v>1E-3</v>
      </c>
      <c r="M141" s="51">
        <v>1E-3</v>
      </c>
      <c r="N141" s="50">
        <f t="shared" si="35"/>
        <v>7.5999999999999998E-2</v>
      </c>
      <c r="O141" s="50">
        <f t="shared" si="36"/>
        <v>7.5999999999999998E-2</v>
      </c>
      <c r="P141" s="50">
        <f t="shared" si="37"/>
        <v>7.5999999999999998E-2</v>
      </c>
      <c r="Q141" s="69"/>
      <c r="R141" s="69"/>
      <c r="S141" s="69"/>
      <c r="T141" s="69"/>
      <c r="U141" s="69"/>
      <c r="V141" s="70"/>
      <c r="W141" s="41"/>
    </row>
    <row r="142" spans="2:23" ht="15.75" x14ac:dyDescent="0.25">
      <c r="B142" s="53" t="s">
        <v>86</v>
      </c>
      <c r="C142" s="51">
        <v>20</v>
      </c>
      <c r="D142" s="51">
        <v>20</v>
      </c>
      <c r="E142" s="51">
        <v>20</v>
      </c>
      <c r="F142" s="8" t="s">
        <v>87</v>
      </c>
      <c r="G142" s="50">
        <v>5603</v>
      </c>
      <c r="H142" s="7">
        <v>0.02</v>
      </c>
      <c r="I142" s="7">
        <v>0.02</v>
      </c>
      <c r="J142" s="7">
        <v>0.02</v>
      </c>
      <c r="K142" s="7">
        <v>0.02</v>
      </c>
      <c r="L142" s="7">
        <v>0.02</v>
      </c>
      <c r="M142" s="7">
        <v>0.02</v>
      </c>
      <c r="N142" s="50">
        <f t="shared" si="35"/>
        <v>112.06</v>
      </c>
      <c r="O142" s="50">
        <f t="shared" si="36"/>
        <v>112.06</v>
      </c>
      <c r="P142" s="50">
        <f t="shared" si="37"/>
        <v>112.06</v>
      </c>
      <c r="Q142" s="50">
        <f>SUM(N142)</f>
        <v>112.06</v>
      </c>
      <c r="R142" s="50">
        <f>SUM(O142)</f>
        <v>112.06</v>
      </c>
      <c r="S142" s="50">
        <f>SUM(P142)</f>
        <v>112.06</v>
      </c>
      <c r="T142" s="50">
        <f t="shared" ref="T142" si="38">Q142+Q142*50%</f>
        <v>168.09</v>
      </c>
      <c r="U142" s="50">
        <f t="shared" ref="U142" si="39">R142+R142*50%</f>
        <v>168.09</v>
      </c>
      <c r="V142" s="60">
        <f t="shared" ref="V142" si="40">S142+S142*50%</f>
        <v>168.09</v>
      </c>
      <c r="W142" s="41"/>
    </row>
    <row r="143" spans="2:23" ht="15.75" x14ac:dyDescent="0.25">
      <c r="B143" s="67" t="s">
        <v>88</v>
      </c>
      <c r="C143" s="68">
        <v>200</v>
      </c>
      <c r="D143" s="68">
        <v>200</v>
      </c>
      <c r="E143" s="68">
        <v>200</v>
      </c>
      <c r="F143" s="8" t="s">
        <v>99</v>
      </c>
      <c r="G143" s="50">
        <v>770</v>
      </c>
      <c r="H143" s="29">
        <v>0.02</v>
      </c>
      <c r="I143" s="29">
        <v>0.02</v>
      </c>
      <c r="J143" s="29">
        <v>0.02</v>
      </c>
      <c r="K143" s="29">
        <v>0.02</v>
      </c>
      <c r="L143" s="29">
        <v>0.02</v>
      </c>
      <c r="M143" s="29">
        <v>0.02</v>
      </c>
      <c r="N143" s="50">
        <f t="shared" si="35"/>
        <v>15.4</v>
      </c>
      <c r="O143" s="50">
        <f t="shared" si="36"/>
        <v>15.4</v>
      </c>
      <c r="P143" s="50">
        <f t="shared" si="37"/>
        <v>15.4</v>
      </c>
      <c r="Q143" s="69">
        <f>SUM(N143:N145)</f>
        <v>25.6</v>
      </c>
      <c r="R143" s="69">
        <f>SUM(O143:O145)</f>
        <v>25.6</v>
      </c>
      <c r="S143" s="69">
        <f>SUM(P143:P145)</f>
        <v>25.6</v>
      </c>
      <c r="T143" s="68">
        <f>Q143+Q143*50%</f>
        <v>38.400000000000006</v>
      </c>
      <c r="U143" s="68">
        <f>R143+R143*50%</f>
        <v>38.400000000000006</v>
      </c>
      <c r="V143" s="71">
        <f>S143+S143*50%</f>
        <v>38.400000000000006</v>
      </c>
      <c r="W143" s="41"/>
    </row>
    <row r="144" spans="2:23" ht="15.75" x14ac:dyDescent="0.25">
      <c r="B144" s="67"/>
      <c r="C144" s="68"/>
      <c r="D144" s="68"/>
      <c r="E144" s="68"/>
      <c r="F144" s="28" t="s">
        <v>35</v>
      </c>
      <c r="G144" s="50">
        <v>435</v>
      </c>
      <c r="H144" s="51">
        <v>0.02</v>
      </c>
      <c r="I144" s="7">
        <v>0.02</v>
      </c>
      <c r="J144" s="51">
        <v>0.02</v>
      </c>
      <c r="K144" s="51">
        <v>0.02</v>
      </c>
      <c r="L144" s="7">
        <v>0.02</v>
      </c>
      <c r="M144" s="51">
        <v>0.02</v>
      </c>
      <c r="N144" s="50">
        <f t="shared" si="35"/>
        <v>8.7000000000000011</v>
      </c>
      <c r="O144" s="50">
        <f t="shared" si="36"/>
        <v>8.7000000000000011</v>
      </c>
      <c r="P144" s="50">
        <f t="shared" si="37"/>
        <v>8.7000000000000011</v>
      </c>
      <c r="Q144" s="69"/>
      <c r="R144" s="69"/>
      <c r="S144" s="69"/>
      <c r="T144" s="68"/>
      <c r="U144" s="68"/>
      <c r="V144" s="71"/>
      <c r="W144" s="41"/>
    </row>
    <row r="145" spans="2:23" ht="15.75" x14ac:dyDescent="0.25">
      <c r="B145" s="67"/>
      <c r="C145" s="68"/>
      <c r="D145" s="68"/>
      <c r="E145" s="68"/>
      <c r="F145" s="8" t="s">
        <v>68</v>
      </c>
      <c r="G145" s="50">
        <v>1500</v>
      </c>
      <c r="H145" s="51">
        <v>1E-3</v>
      </c>
      <c r="I145" s="51">
        <v>1E-3</v>
      </c>
      <c r="J145" s="51">
        <v>1E-3</v>
      </c>
      <c r="K145" s="51">
        <v>1E-3</v>
      </c>
      <c r="L145" s="51">
        <v>1E-3</v>
      </c>
      <c r="M145" s="51">
        <v>1E-3</v>
      </c>
      <c r="N145" s="50">
        <f t="shared" si="35"/>
        <v>1.5</v>
      </c>
      <c r="O145" s="50">
        <f t="shared" si="36"/>
        <v>1.5</v>
      </c>
      <c r="P145" s="50">
        <f t="shared" si="37"/>
        <v>1.5</v>
      </c>
      <c r="Q145" s="69"/>
      <c r="R145" s="69"/>
      <c r="S145" s="69"/>
      <c r="T145" s="68"/>
      <c r="U145" s="68"/>
      <c r="V145" s="71"/>
      <c r="W145" s="41"/>
    </row>
    <row r="146" spans="2:23" ht="15.75" x14ac:dyDescent="0.25">
      <c r="B146" s="109" t="s">
        <v>37</v>
      </c>
      <c r="C146" s="51">
        <v>20</v>
      </c>
      <c r="D146" s="51">
        <v>35</v>
      </c>
      <c r="E146" s="51">
        <v>40</v>
      </c>
      <c r="F146" s="26" t="s">
        <v>37</v>
      </c>
      <c r="G146" s="50">
        <v>594</v>
      </c>
      <c r="H146" s="7">
        <v>0.02</v>
      </c>
      <c r="I146" s="51">
        <v>3.5000000000000003E-2</v>
      </c>
      <c r="J146" s="7">
        <v>0.04</v>
      </c>
      <c r="K146" s="7">
        <v>0.02</v>
      </c>
      <c r="L146" s="51">
        <v>3.5000000000000003E-2</v>
      </c>
      <c r="M146" s="7">
        <v>0.04</v>
      </c>
      <c r="N146" s="50">
        <f t="shared" si="35"/>
        <v>11.88</v>
      </c>
      <c r="O146" s="50">
        <f t="shared" si="36"/>
        <v>20.790000000000003</v>
      </c>
      <c r="P146" s="50">
        <f t="shared" si="37"/>
        <v>23.76</v>
      </c>
      <c r="Q146" s="50">
        <f>SUM(N146)</f>
        <v>11.88</v>
      </c>
      <c r="R146" s="50">
        <f>SUM(O146)</f>
        <v>20.790000000000003</v>
      </c>
      <c r="S146" s="50">
        <f>SUM(P146)</f>
        <v>23.76</v>
      </c>
      <c r="T146" s="51">
        <f>Q146+Q146*50%</f>
        <v>17.82</v>
      </c>
      <c r="U146" s="50">
        <f>R146+R146*50%</f>
        <v>31.185000000000002</v>
      </c>
      <c r="V146" s="60">
        <f>S146+S146*50%</f>
        <v>35.64</v>
      </c>
      <c r="W146" s="41"/>
    </row>
    <row r="147" spans="2:23" ht="15.75" x14ac:dyDescent="0.25">
      <c r="B147" s="23"/>
      <c r="C147" s="8"/>
      <c r="D147" s="8"/>
      <c r="E147" s="8"/>
      <c r="F147" s="8"/>
      <c r="G147" s="50"/>
      <c r="H147" s="8"/>
      <c r="I147" s="8"/>
      <c r="J147" s="8"/>
      <c r="K147" s="8"/>
      <c r="L147" s="8"/>
      <c r="M147" s="8"/>
      <c r="N147" s="50"/>
      <c r="O147" s="50"/>
      <c r="P147" s="50"/>
      <c r="Q147" s="27">
        <f t="shared" ref="Q147:V147" si="41">SUM(Q129:Q146)</f>
        <v>465.27080000000001</v>
      </c>
      <c r="R147" s="27">
        <f t="shared" si="41"/>
        <v>499.87780000000004</v>
      </c>
      <c r="S147" s="27">
        <f t="shared" si="41"/>
        <v>590.07870000000014</v>
      </c>
      <c r="T147" s="27">
        <f t="shared" si="41"/>
        <v>697.90620000000001</v>
      </c>
      <c r="U147" s="27">
        <f t="shared" si="41"/>
        <v>749.81669999999986</v>
      </c>
      <c r="V147" s="114">
        <f t="shared" si="41"/>
        <v>885.11805000000004</v>
      </c>
      <c r="W147" s="41"/>
    </row>
    <row r="148" spans="2:23" ht="15.75" x14ac:dyDescent="0.25">
      <c r="B148" s="120" t="s">
        <v>132</v>
      </c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121"/>
      <c r="W148" s="41"/>
    </row>
    <row r="149" spans="2:23" ht="31.5" customHeight="1" x14ac:dyDescent="0.25">
      <c r="B149" s="67" t="s">
        <v>136</v>
      </c>
      <c r="C149" s="68" t="s">
        <v>114</v>
      </c>
      <c r="D149" s="68" t="s">
        <v>115</v>
      </c>
      <c r="E149" s="68" t="s">
        <v>116</v>
      </c>
      <c r="F149" s="5" t="s">
        <v>104</v>
      </c>
      <c r="G149" s="50">
        <v>2850</v>
      </c>
      <c r="H149" s="51">
        <v>0.05</v>
      </c>
      <c r="I149" s="7">
        <v>7.5999999999999998E-2</v>
      </c>
      <c r="J149" s="7">
        <v>0.10100000000000001</v>
      </c>
      <c r="K149" s="7">
        <v>3.6999999999999998E-2</v>
      </c>
      <c r="L149" s="7">
        <v>5.6000000000000001E-2</v>
      </c>
      <c r="M149" s="7">
        <v>7.3999999999999996E-2</v>
      </c>
      <c r="N149" s="50">
        <f>H149*G149</f>
        <v>142.5</v>
      </c>
      <c r="O149" s="50">
        <f>I149*G149</f>
        <v>216.6</v>
      </c>
      <c r="P149" s="50">
        <f>J149*G149</f>
        <v>287.85000000000002</v>
      </c>
      <c r="Q149" s="69">
        <f>SUM(N149:N156)</f>
        <v>174.68260000000001</v>
      </c>
      <c r="R149" s="69">
        <f>SUM(O149:O156)</f>
        <v>259.35659999999996</v>
      </c>
      <c r="S149" s="69">
        <f>SUM(P149:P156)</f>
        <v>339.41060000000004</v>
      </c>
      <c r="T149" s="68">
        <f>Q149+Q149*50%</f>
        <v>262.02390000000003</v>
      </c>
      <c r="U149" s="68">
        <f>R149+R149*50%</f>
        <v>389.03489999999994</v>
      </c>
      <c r="V149" s="71">
        <f>S149+S149*50%</f>
        <v>509.11590000000007</v>
      </c>
      <c r="W149" s="41"/>
    </row>
    <row r="150" spans="2:23" ht="31.5" x14ac:dyDescent="0.25">
      <c r="B150" s="67"/>
      <c r="C150" s="68"/>
      <c r="D150" s="68"/>
      <c r="E150" s="68"/>
      <c r="F150" s="25" t="s">
        <v>117</v>
      </c>
      <c r="G150" s="50">
        <v>214</v>
      </c>
      <c r="H150" s="51">
        <v>8.9999999999999993E-3</v>
      </c>
      <c r="I150" s="51">
        <v>1.4E-2</v>
      </c>
      <c r="J150" s="51">
        <v>1.7999999999999999E-2</v>
      </c>
      <c r="K150" s="51">
        <v>8.9999999999999993E-3</v>
      </c>
      <c r="L150" s="51">
        <v>1.4E-2</v>
      </c>
      <c r="M150" s="51">
        <v>1.7999999999999999E-2</v>
      </c>
      <c r="N150" s="50">
        <f>H150*G150</f>
        <v>1.9259999999999999</v>
      </c>
      <c r="O150" s="50">
        <f>I150*G150</f>
        <v>2.996</v>
      </c>
      <c r="P150" s="50">
        <f>J150*G150</f>
        <v>3.8519999999999999</v>
      </c>
      <c r="Q150" s="69"/>
      <c r="R150" s="69"/>
      <c r="S150" s="69"/>
      <c r="T150" s="68"/>
      <c r="U150" s="68"/>
      <c r="V150" s="71"/>
      <c r="W150" s="41"/>
    </row>
    <row r="151" spans="2:23" ht="15.75" x14ac:dyDescent="0.25">
      <c r="B151" s="67"/>
      <c r="C151" s="68"/>
      <c r="D151" s="68"/>
      <c r="E151" s="68"/>
      <c r="F151" s="8" t="s">
        <v>23</v>
      </c>
      <c r="G151" s="50">
        <v>133</v>
      </c>
      <c r="H151" s="51">
        <v>2.1000000000000001E-2</v>
      </c>
      <c r="I151" s="51">
        <v>3.2000000000000001E-2</v>
      </c>
      <c r="J151" s="7">
        <v>4.2000000000000003E-2</v>
      </c>
      <c r="K151" s="7">
        <v>1.7999999999999999E-2</v>
      </c>
      <c r="L151" s="7">
        <v>2.7E-2</v>
      </c>
      <c r="M151" s="7">
        <v>3.5999999999999997E-2</v>
      </c>
      <c r="N151" s="50">
        <f t="shared" ref="N151:N166" si="42">H151*G151</f>
        <v>2.7930000000000001</v>
      </c>
      <c r="O151" s="50">
        <f t="shared" ref="O151:O166" si="43">I151*G151</f>
        <v>4.2560000000000002</v>
      </c>
      <c r="P151" s="50">
        <f t="shared" ref="P151:P166" si="44">J151*G151</f>
        <v>5.5860000000000003</v>
      </c>
      <c r="Q151" s="69"/>
      <c r="R151" s="69"/>
      <c r="S151" s="69"/>
      <c r="T151" s="68"/>
      <c r="U151" s="68"/>
      <c r="V151" s="71"/>
      <c r="W151" s="41"/>
    </row>
    <row r="152" spans="2:23" ht="15.75" x14ac:dyDescent="0.25">
      <c r="B152" s="67"/>
      <c r="C152" s="68"/>
      <c r="D152" s="68"/>
      <c r="E152" s="68"/>
      <c r="F152" s="8" t="s">
        <v>36</v>
      </c>
      <c r="G152" s="50">
        <v>405</v>
      </c>
      <c r="H152" s="7">
        <v>1.2E-2</v>
      </c>
      <c r="I152" s="7">
        <v>1.7000000000000001E-2</v>
      </c>
      <c r="J152" s="7">
        <v>2.4E-2</v>
      </c>
      <c r="K152" s="7">
        <v>1.2E-2</v>
      </c>
      <c r="L152" s="7">
        <v>1.7000000000000001E-2</v>
      </c>
      <c r="M152" s="7">
        <v>2.4E-2</v>
      </c>
      <c r="N152" s="50">
        <f t="shared" si="42"/>
        <v>4.8600000000000003</v>
      </c>
      <c r="O152" s="50">
        <f t="shared" si="43"/>
        <v>6.8850000000000007</v>
      </c>
      <c r="P152" s="50">
        <f t="shared" si="44"/>
        <v>9.7200000000000006</v>
      </c>
      <c r="Q152" s="69"/>
      <c r="R152" s="69"/>
      <c r="S152" s="69"/>
      <c r="T152" s="68"/>
      <c r="U152" s="68"/>
      <c r="V152" s="71"/>
      <c r="W152" s="41"/>
    </row>
    <row r="153" spans="2:23" ht="15.75" x14ac:dyDescent="0.25">
      <c r="B153" s="67"/>
      <c r="C153" s="68"/>
      <c r="D153" s="68"/>
      <c r="E153" s="68"/>
      <c r="F153" s="26" t="s">
        <v>118</v>
      </c>
      <c r="G153" s="37">
        <v>1550</v>
      </c>
      <c r="H153" s="38">
        <v>5.0000000000000001E-3</v>
      </c>
      <c r="I153" s="38">
        <v>8.0000000000000002E-3</v>
      </c>
      <c r="J153" s="39">
        <v>0.01</v>
      </c>
      <c r="K153" s="38">
        <v>5.0000000000000001E-3</v>
      </c>
      <c r="L153" s="38">
        <v>8.0000000000000002E-3</v>
      </c>
      <c r="M153" s="39">
        <v>0.01</v>
      </c>
      <c r="N153" s="37">
        <f t="shared" si="42"/>
        <v>7.75</v>
      </c>
      <c r="O153" s="37">
        <f t="shared" si="43"/>
        <v>12.4</v>
      </c>
      <c r="P153" s="37">
        <f t="shared" si="44"/>
        <v>15.5</v>
      </c>
      <c r="Q153" s="69"/>
      <c r="R153" s="69"/>
      <c r="S153" s="69"/>
      <c r="T153" s="68"/>
      <c r="U153" s="68"/>
      <c r="V153" s="71"/>
      <c r="W153" s="41"/>
    </row>
    <row r="154" spans="2:23" ht="15.75" x14ac:dyDescent="0.25">
      <c r="B154" s="67"/>
      <c r="C154" s="68"/>
      <c r="D154" s="68"/>
      <c r="E154" s="68"/>
      <c r="F154" s="8" t="s">
        <v>96</v>
      </c>
      <c r="G154" s="50">
        <v>683</v>
      </c>
      <c r="H154" s="51">
        <v>3.0000000000000001E-3</v>
      </c>
      <c r="I154" s="51">
        <v>5.0000000000000001E-3</v>
      </c>
      <c r="J154" s="51">
        <v>6.0000000000000001E-3</v>
      </c>
      <c r="K154" s="51">
        <v>3.0000000000000001E-3</v>
      </c>
      <c r="L154" s="51">
        <v>5.0000000000000001E-3</v>
      </c>
      <c r="M154" s="51">
        <v>6.0000000000000001E-3</v>
      </c>
      <c r="N154" s="50">
        <f t="shared" si="42"/>
        <v>2.0489999999999999</v>
      </c>
      <c r="O154" s="50">
        <f t="shared" si="43"/>
        <v>3.415</v>
      </c>
      <c r="P154" s="50">
        <f t="shared" si="44"/>
        <v>4.0979999999999999</v>
      </c>
      <c r="Q154" s="69"/>
      <c r="R154" s="69"/>
      <c r="S154" s="69"/>
      <c r="T154" s="68"/>
      <c r="U154" s="68"/>
      <c r="V154" s="71"/>
      <c r="W154" s="41"/>
    </row>
    <row r="155" spans="2:23" ht="15.75" x14ac:dyDescent="0.25">
      <c r="B155" s="67"/>
      <c r="C155" s="68"/>
      <c r="D155" s="68"/>
      <c r="E155" s="68"/>
      <c r="F155" s="8" t="s">
        <v>27</v>
      </c>
      <c r="G155" s="50">
        <v>76</v>
      </c>
      <c r="H155" s="51">
        <v>1E-3</v>
      </c>
      <c r="I155" s="51">
        <v>1E-3</v>
      </c>
      <c r="J155" s="51">
        <v>1E-3</v>
      </c>
      <c r="K155" s="51">
        <v>1E-3</v>
      </c>
      <c r="L155" s="51">
        <v>1E-3</v>
      </c>
      <c r="M155" s="51">
        <v>1E-3</v>
      </c>
      <c r="N155" s="50">
        <f t="shared" si="42"/>
        <v>7.5999999999999998E-2</v>
      </c>
      <c r="O155" s="50">
        <f t="shared" si="43"/>
        <v>7.5999999999999998E-2</v>
      </c>
      <c r="P155" s="50">
        <f t="shared" si="44"/>
        <v>7.5999999999999998E-2</v>
      </c>
      <c r="Q155" s="69"/>
      <c r="R155" s="69"/>
      <c r="S155" s="69"/>
      <c r="T155" s="68"/>
      <c r="U155" s="68"/>
      <c r="V155" s="71"/>
      <c r="W155" s="41"/>
    </row>
    <row r="156" spans="2:23" ht="15.75" x14ac:dyDescent="0.25">
      <c r="B156" s="67"/>
      <c r="C156" s="68"/>
      <c r="D156" s="68"/>
      <c r="E156" s="68"/>
      <c r="F156" s="8" t="s">
        <v>82</v>
      </c>
      <c r="G156" s="29">
        <v>636.42999999999995</v>
      </c>
      <c r="H156" s="29">
        <v>0.02</v>
      </c>
      <c r="I156" s="29">
        <v>0.02</v>
      </c>
      <c r="J156" s="29">
        <v>0.02</v>
      </c>
      <c r="K156" s="29">
        <v>0.02</v>
      </c>
      <c r="L156" s="29">
        <v>0.02</v>
      </c>
      <c r="M156" s="29">
        <v>0.02</v>
      </c>
      <c r="N156" s="50">
        <f t="shared" si="42"/>
        <v>12.7286</v>
      </c>
      <c r="O156" s="50">
        <f t="shared" si="43"/>
        <v>12.7286</v>
      </c>
      <c r="P156" s="50">
        <f t="shared" si="44"/>
        <v>12.7286</v>
      </c>
      <c r="Q156" s="69"/>
      <c r="R156" s="69"/>
      <c r="S156" s="69"/>
      <c r="T156" s="68"/>
      <c r="U156" s="68"/>
      <c r="V156" s="71"/>
      <c r="W156" s="41"/>
    </row>
    <row r="157" spans="2:23" ht="15.75" customHeight="1" x14ac:dyDescent="0.25">
      <c r="B157" s="67" t="s">
        <v>119</v>
      </c>
      <c r="C157" s="68">
        <v>100</v>
      </c>
      <c r="D157" s="68">
        <v>130</v>
      </c>
      <c r="E157" s="68">
        <v>150</v>
      </c>
      <c r="F157" s="8" t="s">
        <v>67</v>
      </c>
      <c r="G157" s="50">
        <v>211</v>
      </c>
      <c r="H157" s="7">
        <v>0.11700000000000001</v>
      </c>
      <c r="I157" s="7">
        <v>0.156</v>
      </c>
      <c r="J157" s="7">
        <v>0.18</v>
      </c>
      <c r="K157" s="51">
        <v>8.7999999999999995E-2</v>
      </c>
      <c r="L157" s="51">
        <v>0.11700000000000001</v>
      </c>
      <c r="M157" s="51">
        <v>0.13500000000000001</v>
      </c>
      <c r="N157" s="50">
        <f t="shared" si="42"/>
        <v>24.687000000000001</v>
      </c>
      <c r="O157" s="50">
        <f>K157*G157</f>
        <v>18.567999999999998</v>
      </c>
      <c r="P157" s="50">
        <f t="shared" si="44"/>
        <v>37.979999999999997</v>
      </c>
      <c r="Q157" s="69">
        <f>SUM(N157:N161)</f>
        <v>58.939000000000007</v>
      </c>
      <c r="R157" s="69">
        <f>SUM(O157:O161)</f>
        <v>52.414999999999992</v>
      </c>
      <c r="S157" s="69">
        <f>SUM(P157:P161)</f>
        <v>77.827999999999989</v>
      </c>
      <c r="T157" s="69">
        <f>Q157+Q157*50%</f>
        <v>88.408500000000004</v>
      </c>
      <c r="U157" s="69">
        <f>R157+R157*50%</f>
        <v>78.622499999999988</v>
      </c>
      <c r="V157" s="70">
        <f>S157+S157*50%</f>
        <v>116.74199999999999</v>
      </c>
      <c r="W157" s="41"/>
    </row>
    <row r="158" spans="2:23" ht="15.75" x14ac:dyDescent="0.25">
      <c r="B158" s="67"/>
      <c r="C158" s="68"/>
      <c r="D158" s="68"/>
      <c r="E158" s="68"/>
      <c r="F158" s="8" t="s">
        <v>36</v>
      </c>
      <c r="G158" s="50">
        <v>405</v>
      </c>
      <c r="H158" s="7">
        <v>1.6E-2</v>
      </c>
      <c r="I158" s="7">
        <v>2.1000000000000001E-2</v>
      </c>
      <c r="J158" s="7">
        <v>2.4E-2</v>
      </c>
      <c r="K158" s="51">
        <v>1.4999999999999999E-2</v>
      </c>
      <c r="L158" s="51">
        <v>0.02</v>
      </c>
      <c r="M158" s="51">
        <v>2.3E-2</v>
      </c>
      <c r="N158" s="50">
        <f t="shared" si="42"/>
        <v>6.48</v>
      </c>
      <c r="O158" s="50">
        <f>K158*G158</f>
        <v>6.0750000000000002</v>
      </c>
      <c r="P158" s="50">
        <f t="shared" si="44"/>
        <v>9.7200000000000006</v>
      </c>
      <c r="Q158" s="69"/>
      <c r="R158" s="69"/>
      <c r="S158" s="69"/>
      <c r="T158" s="69"/>
      <c r="U158" s="69"/>
      <c r="V158" s="70"/>
      <c r="W158" s="41"/>
    </row>
    <row r="159" spans="2:23" ht="15.75" x14ac:dyDescent="0.25">
      <c r="B159" s="67"/>
      <c r="C159" s="68"/>
      <c r="D159" s="68"/>
      <c r="E159" s="68"/>
      <c r="F159" s="8" t="s">
        <v>120</v>
      </c>
      <c r="G159" s="50">
        <v>1178</v>
      </c>
      <c r="H159" s="7">
        <v>2E-3</v>
      </c>
      <c r="I159" s="7">
        <v>3.0000000000000001E-3</v>
      </c>
      <c r="J159" s="7">
        <v>4.0000000000000001E-3</v>
      </c>
      <c r="K159" s="51">
        <v>2E-3</v>
      </c>
      <c r="L159" s="7">
        <v>3.0000000000000001E-3</v>
      </c>
      <c r="M159" s="7">
        <v>4.0000000000000001E-3</v>
      </c>
      <c r="N159" s="50">
        <f t="shared" si="42"/>
        <v>2.3559999999999999</v>
      </c>
      <c r="O159" s="50">
        <f>K159*G159</f>
        <v>2.3559999999999999</v>
      </c>
      <c r="P159" s="50">
        <f t="shared" si="44"/>
        <v>4.7119999999999997</v>
      </c>
      <c r="Q159" s="69"/>
      <c r="R159" s="69"/>
      <c r="S159" s="69"/>
      <c r="T159" s="69"/>
      <c r="U159" s="69"/>
      <c r="V159" s="70"/>
      <c r="W159" s="41"/>
    </row>
    <row r="160" spans="2:23" ht="15.75" x14ac:dyDescent="0.25">
      <c r="B160" s="67"/>
      <c r="C160" s="68"/>
      <c r="D160" s="68"/>
      <c r="E160" s="68"/>
      <c r="F160" s="8" t="s">
        <v>27</v>
      </c>
      <c r="G160" s="50">
        <v>76</v>
      </c>
      <c r="H160" s="51">
        <v>1E-3</v>
      </c>
      <c r="I160" s="51">
        <v>1E-3</v>
      </c>
      <c r="J160" s="51">
        <v>1E-3</v>
      </c>
      <c r="K160" s="51">
        <v>1E-3</v>
      </c>
      <c r="L160" s="51">
        <v>1E-3</v>
      </c>
      <c r="M160" s="51">
        <v>1E-3</v>
      </c>
      <c r="N160" s="50">
        <f t="shared" si="42"/>
        <v>7.5999999999999998E-2</v>
      </c>
      <c r="O160" s="50">
        <f>I160*G160</f>
        <v>7.5999999999999998E-2</v>
      </c>
      <c r="P160" s="50">
        <f t="shared" si="44"/>
        <v>7.5999999999999998E-2</v>
      </c>
      <c r="Q160" s="69"/>
      <c r="R160" s="69"/>
      <c r="S160" s="69"/>
      <c r="T160" s="69"/>
      <c r="U160" s="69"/>
      <c r="V160" s="70"/>
      <c r="W160" s="41"/>
    </row>
    <row r="161" spans="2:23" ht="15.75" x14ac:dyDescent="0.25">
      <c r="B161" s="67"/>
      <c r="C161" s="68"/>
      <c r="D161" s="68"/>
      <c r="E161" s="68"/>
      <c r="F161" s="8" t="s">
        <v>85</v>
      </c>
      <c r="G161" s="50">
        <v>5068</v>
      </c>
      <c r="H161" s="51">
        <v>5.0000000000000001E-3</v>
      </c>
      <c r="I161" s="51">
        <v>5.0000000000000001E-3</v>
      </c>
      <c r="J161" s="51">
        <v>5.0000000000000001E-3</v>
      </c>
      <c r="K161" s="51">
        <v>5.0000000000000001E-3</v>
      </c>
      <c r="L161" s="51">
        <v>5.0000000000000001E-3</v>
      </c>
      <c r="M161" s="51">
        <v>5.0000000000000001E-3</v>
      </c>
      <c r="N161" s="50">
        <f t="shared" si="42"/>
        <v>25.34</v>
      </c>
      <c r="O161" s="50">
        <f>K161*G161</f>
        <v>25.34</v>
      </c>
      <c r="P161" s="50">
        <f t="shared" si="44"/>
        <v>25.34</v>
      </c>
      <c r="Q161" s="69"/>
      <c r="R161" s="69"/>
      <c r="S161" s="69"/>
      <c r="T161" s="69"/>
      <c r="U161" s="69"/>
      <c r="V161" s="70"/>
      <c r="W161" s="41"/>
    </row>
    <row r="162" spans="2:23" ht="15.75" x14ac:dyDescent="0.25">
      <c r="B162" s="23" t="s">
        <v>32</v>
      </c>
      <c r="C162" s="51">
        <v>10</v>
      </c>
      <c r="D162" s="51">
        <v>10</v>
      </c>
      <c r="E162" s="51">
        <v>10</v>
      </c>
      <c r="F162" s="8" t="s">
        <v>32</v>
      </c>
      <c r="G162" s="50">
        <v>2500</v>
      </c>
      <c r="H162" s="7">
        <v>0.01</v>
      </c>
      <c r="I162" s="7">
        <v>0.01</v>
      </c>
      <c r="J162" s="7">
        <v>0.01</v>
      </c>
      <c r="K162" s="7">
        <v>0.01</v>
      </c>
      <c r="L162" s="7">
        <v>0.01</v>
      </c>
      <c r="M162" s="7">
        <v>0.01</v>
      </c>
      <c r="N162" s="50">
        <f t="shared" si="42"/>
        <v>25</v>
      </c>
      <c r="O162" s="50">
        <f t="shared" si="43"/>
        <v>25</v>
      </c>
      <c r="P162" s="50">
        <f t="shared" si="44"/>
        <v>25</v>
      </c>
      <c r="Q162" s="50">
        <f>SUM(N162)</f>
        <v>25</v>
      </c>
      <c r="R162" s="50">
        <f>SUM(O162)</f>
        <v>25</v>
      </c>
      <c r="S162" s="50">
        <f>SUM(P162)</f>
        <v>25</v>
      </c>
      <c r="T162" s="51">
        <f t="shared" ref="T162:V163" si="45">Q162+Q162*50%</f>
        <v>37.5</v>
      </c>
      <c r="U162" s="50">
        <f t="shared" si="45"/>
        <v>37.5</v>
      </c>
      <c r="V162" s="60">
        <f t="shared" si="45"/>
        <v>37.5</v>
      </c>
      <c r="W162" s="41"/>
    </row>
    <row r="163" spans="2:23" ht="15.75" x14ac:dyDescent="0.25">
      <c r="B163" s="67" t="s">
        <v>137</v>
      </c>
      <c r="C163" s="68">
        <v>200</v>
      </c>
      <c r="D163" s="68">
        <v>200</v>
      </c>
      <c r="E163" s="68">
        <v>200</v>
      </c>
      <c r="F163" s="11" t="s">
        <v>34</v>
      </c>
      <c r="G163" s="50">
        <v>5000</v>
      </c>
      <c r="H163" s="51">
        <v>1E-3</v>
      </c>
      <c r="I163" s="51">
        <v>1E-3</v>
      </c>
      <c r="J163" s="51">
        <v>1E-3</v>
      </c>
      <c r="K163" s="51">
        <v>1E-3</v>
      </c>
      <c r="L163" s="51">
        <v>1E-3</v>
      </c>
      <c r="M163" s="51">
        <v>1E-3</v>
      </c>
      <c r="N163" s="50">
        <f t="shared" si="42"/>
        <v>5</v>
      </c>
      <c r="O163" s="50">
        <f t="shared" si="43"/>
        <v>5</v>
      </c>
      <c r="P163" s="50">
        <f t="shared" si="44"/>
        <v>5</v>
      </c>
      <c r="Q163" s="69">
        <f>SUM(N163:N165)</f>
        <v>19.524999999999999</v>
      </c>
      <c r="R163" s="69">
        <f>SUM(O163:O165)</f>
        <v>19.524999999999999</v>
      </c>
      <c r="S163" s="69">
        <f>SUM(P163:P165)</f>
        <v>19.524999999999999</v>
      </c>
      <c r="T163" s="69">
        <f t="shared" si="45"/>
        <v>29.287499999999998</v>
      </c>
      <c r="U163" s="69">
        <f t="shared" si="45"/>
        <v>29.287499999999998</v>
      </c>
      <c r="V163" s="70">
        <f t="shared" si="45"/>
        <v>29.287499999999998</v>
      </c>
      <c r="W163" s="41"/>
    </row>
    <row r="164" spans="2:23" ht="15.75" x14ac:dyDescent="0.25">
      <c r="B164" s="67"/>
      <c r="C164" s="68"/>
      <c r="D164" s="68"/>
      <c r="E164" s="68"/>
      <c r="F164" s="8" t="s">
        <v>35</v>
      </c>
      <c r="G164" s="50">
        <v>435</v>
      </c>
      <c r="H164" s="7">
        <v>1.4999999999999999E-2</v>
      </c>
      <c r="I164" s="7">
        <v>1.4999999999999999E-2</v>
      </c>
      <c r="J164" s="7">
        <v>1.4999999999999999E-2</v>
      </c>
      <c r="K164" s="7">
        <v>1.4999999999999999E-2</v>
      </c>
      <c r="L164" s="7">
        <v>1.4999999999999999E-2</v>
      </c>
      <c r="M164" s="7">
        <v>1.4999999999999999E-2</v>
      </c>
      <c r="N164" s="50">
        <f t="shared" si="42"/>
        <v>6.5249999999999995</v>
      </c>
      <c r="O164" s="50">
        <f t="shared" si="43"/>
        <v>6.5249999999999995</v>
      </c>
      <c r="P164" s="50">
        <f t="shared" si="44"/>
        <v>6.5249999999999995</v>
      </c>
      <c r="Q164" s="69"/>
      <c r="R164" s="69"/>
      <c r="S164" s="69"/>
      <c r="T164" s="69"/>
      <c r="U164" s="69"/>
      <c r="V164" s="70"/>
      <c r="W164" s="41"/>
    </row>
    <row r="165" spans="2:23" ht="15.75" x14ac:dyDescent="0.25">
      <c r="B165" s="67"/>
      <c r="C165" s="68"/>
      <c r="D165" s="68"/>
      <c r="E165" s="68"/>
      <c r="F165" s="8" t="s">
        <v>138</v>
      </c>
      <c r="G165" s="50">
        <v>1000</v>
      </c>
      <c r="H165" s="7">
        <v>8.0000000000000002E-3</v>
      </c>
      <c r="I165" s="7">
        <v>8.0000000000000002E-3</v>
      </c>
      <c r="J165" s="7">
        <v>8.0000000000000002E-3</v>
      </c>
      <c r="K165" s="7">
        <v>7.0000000000000001E-3</v>
      </c>
      <c r="L165" s="7">
        <v>7.0000000000000001E-3</v>
      </c>
      <c r="M165" s="7">
        <v>7.0000000000000001E-3</v>
      </c>
      <c r="N165" s="50">
        <f t="shared" si="42"/>
        <v>8</v>
      </c>
      <c r="O165" s="50">
        <f t="shared" si="43"/>
        <v>8</v>
      </c>
      <c r="P165" s="50">
        <f t="shared" si="44"/>
        <v>8</v>
      </c>
      <c r="Q165" s="69"/>
      <c r="R165" s="69"/>
      <c r="S165" s="69"/>
      <c r="T165" s="69"/>
      <c r="U165" s="69"/>
      <c r="V165" s="70"/>
      <c r="W165" s="41"/>
    </row>
    <row r="166" spans="2:23" ht="15.75" x14ac:dyDescent="0.25">
      <c r="B166" s="109" t="s">
        <v>50</v>
      </c>
      <c r="C166" s="51">
        <v>20</v>
      </c>
      <c r="D166" s="51">
        <v>35</v>
      </c>
      <c r="E166" s="51">
        <v>40</v>
      </c>
      <c r="F166" s="33" t="s">
        <v>50</v>
      </c>
      <c r="G166" s="50">
        <v>594</v>
      </c>
      <c r="H166" s="7">
        <v>0.02</v>
      </c>
      <c r="I166" s="51">
        <v>3.5000000000000003E-2</v>
      </c>
      <c r="J166" s="7">
        <v>0.04</v>
      </c>
      <c r="K166" s="7">
        <v>0.02</v>
      </c>
      <c r="L166" s="51">
        <v>3.5000000000000003E-2</v>
      </c>
      <c r="M166" s="7">
        <v>0.04</v>
      </c>
      <c r="N166" s="50">
        <f t="shared" si="42"/>
        <v>11.88</v>
      </c>
      <c r="O166" s="50">
        <f t="shared" si="43"/>
        <v>20.790000000000003</v>
      </c>
      <c r="P166" s="50">
        <f t="shared" si="44"/>
        <v>23.76</v>
      </c>
      <c r="Q166" s="50">
        <f>SUM(N166)</f>
        <v>11.88</v>
      </c>
      <c r="R166" s="50">
        <f>SUM(O166)</f>
        <v>20.790000000000003</v>
      </c>
      <c r="S166" s="50">
        <f>SUM(P166)</f>
        <v>23.76</v>
      </c>
      <c r="T166" s="51">
        <f>Q166+Q166*50%</f>
        <v>17.82</v>
      </c>
      <c r="U166" s="50">
        <f>R166+R166*50%</f>
        <v>31.185000000000002</v>
      </c>
      <c r="V166" s="60">
        <f>S166+S166*50%</f>
        <v>35.64</v>
      </c>
      <c r="W166" s="41"/>
    </row>
    <row r="167" spans="2:23" ht="15.75" x14ac:dyDescent="0.25">
      <c r="B167" s="23"/>
      <c r="C167" s="8"/>
      <c r="D167" s="8"/>
      <c r="E167" s="8"/>
      <c r="F167" s="8"/>
      <c r="G167" s="50"/>
      <c r="H167" s="8"/>
      <c r="I167" s="8"/>
      <c r="J167" s="8"/>
      <c r="K167" s="8"/>
      <c r="L167" s="8"/>
      <c r="M167" s="8"/>
      <c r="N167" s="50"/>
      <c r="O167" s="50"/>
      <c r="P167" s="50"/>
      <c r="Q167" s="27">
        <f>SUM(Q149:Q166)</f>
        <v>290.02659999999997</v>
      </c>
      <c r="R167" s="27">
        <f t="shared" ref="R167:V167" si="46">SUM(R149:R166)</f>
        <v>377.08659999999992</v>
      </c>
      <c r="S167" s="27">
        <f t="shared" si="46"/>
        <v>485.52359999999999</v>
      </c>
      <c r="T167" s="27">
        <f t="shared" si="46"/>
        <v>435.03990000000005</v>
      </c>
      <c r="U167" s="27">
        <f t="shared" si="46"/>
        <v>565.62989999999991</v>
      </c>
      <c r="V167" s="114">
        <f t="shared" si="46"/>
        <v>728.2854000000001</v>
      </c>
      <c r="W167" s="41"/>
    </row>
    <row r="168" spans="2:23" ht="15.75" x14ac:dyDescent="0.25">
      <c r="B168" s="120" t="s">
        <v>90</v>
      </c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121"/>
      <c r="W168" s="41"/>
    </row>
    <row r="169" spans="2:23" ht="15.75" x14ac:dyDescent="0.25">
      <c r="B169" s="67" t="s">
        <v>140</v>
      </c>
      <c r="C169" s="68">
        <v>60</v>
      </c>
      <c r="D169" s="68">
        <v>100</v>
      </c>
      <c r="E169" s="68">
        <v>100</v>
      </c>
      <c r="F169" s="8" t="s">
        <v>141</v>
      </c>
      <c r="G169" s="50">
        <v>132</v>
      </c>
      <c r="H169" s="7">
        <v>5.8999999999999997E-2</v>
      </c>
      <c r="I169" s="50">
        <v>9.9000000000000005E-2</v>
      </c>
      <c r="J169" s="7">
        <v>9.9000000000000005E-2</v>
      </c>
      <c r="K169" s="7">
        <v>4.7E-2</v>
      </c>
      <c r="L169" s="7">
        <v>7.9000000000000001E-2</v>
      </c>
      <c r="M169" s="7">
        <v>7.9000000000000001E-2</v>
      </c>
      <c r="N169" s="50">
        <f t="shared" ref="N169:N184" si="47">H169*G169</f>
        <v>7.7879999999999994</v>
      </c>
      <c r="O169" s="50">
        <f t="shared" ref="O169:O184" si="48">I169*G169</f>
        <v>13.068000000000001</v>
      </c>
      <c r="P169" s="50">
        <f t="shared" ref="P169:P184" si="49">J169*G169</f>
        <v>13.068000000000001</v>
      </c>
      <c r="Q169" s="69">
        <f>SUM(N169:N173)</f>
        <v>12.633999999999999</v>
      </c>
      <c r="R169" s="69">
        <f>SUM(O169:O173)</f>
        <v>20.6</v>
      </c>
      <c r="S169" s="69">
        <f>SUM(P169:P173)</f>
        <v>20.6</v>
      </c>
      <c r="T169" s="69">
        <f>Q169+Q169*50%</f>
        <v>18.950999999999997</v>
      </c>
      <c r="U169" s="69">
        <f>R169+R169*50%</f>
        <v>30.900000000000002</v>
      </c>
      <c r="V169" s="70">
        <f>S169+S169*50%</f>
        <v>30.900000000000002</v>
      </c>
      <c r="W169" s="41"/>
    </row>
    <row r="170" spans="2:23" ht="15.75" x14ac:dyDescent="0.25">
      <c r="B170" s="67"/>
      <c r="C170" s="68"/>
      <c r="D170" s="68"/>
      <c r="E170" s="68"/>
      <c r="F170" s="8" t="s">
        <v>22</v>
      </c>
      <c r="G170" s="50">
        <v>177</v>
      </c>
      <c r="H170" s="51">
        <v>8.0000000000000002E-3</v>
      </c>
      <c r="I170" s="51">
        <v>1.2999999999999999E-2</v>
      </c>
      <c r="J170" s="51">
        <v>1.2999999999999999E-2</v>
      </c>
      <c r="K170" s="51">
        <v>0.06</v>
      </c>
      <c r="L170" s="51">
        <v>0.01</v>
      </c>
      <c r="M170" s="51">
        <v>0.01</v>
      </c>
      <c r="N170" s="50">
        <f t="shared" si="47"/>
        <v>1.4159999999999999</v>
      </c>
      <c r="O170" s="50">
        <f t="shared" si="48"/>
        <v>2.3009999999999997</v>
      </c>
      <c r="P170" s="50">
        <f t="shared" si="49"/>
        <v>2.3009999999999997</v>
      </c>
      <c r="Q170" s="68"/>
      <c r="R170" s="68"/>
      <c r="S170" s="68"/>
      <c r="T170" s="69"/>
      <c r="U170" s="69"/>
      <c r="V170" s="70"/>
      <c r="W170" s="41"/>
    </row>
    <row r="171" spans="2:23" ht="15.75" x14ac:dyDescent="0.25">
      <c r="B171" s="67"/>
      <c r="C171" s="68"/>
      <c r="D171" s="68"/>
      <c r="E171" s="68"/>
      <c r="F171" s="8" t="s">
        <v>24</v>
      </c>
      <c r="G171" s="50">
        <v>683</v>
      </c>
      <c r="H171" s="51">
        <v>3.0000000000000001E-3</v>
      </c>
      <c r="I171" s="51">
        <v>5.0000000000000001E-3</v>
      </c>
      <c r="J171" s="51">
        <v>5.0000000000000001E-3</v>
      </c>
      <c r="K171" s="51">
        <v>3.0000000000000001E-3</v>
      </c>
      <c r="L171" s="51">
        <v>5.0000000000000001E-3</v>
      </c>
      <c r="M171" s="51">
        <v>5.0000000000000001E-3</v>
      </c>
      <c r="N171" s="50">
        <f t="shared" si="47"/>
        <v>2.0489999999999999</v>
      </c>
      <c r="O171" s="50">
        <f t="shared" si="48"/>
        <v>3.415</v>
      </c>
      <c r="P171" s="50">
        <f t="shared" si="49"/>
        <v>3.415</v>
      </c>
      <c r="Q171" s="68"/>
      <c r="R171" s="68"/>
      <c r="S171" s="68"/>
      <c r="T171" s="69"/>
      <c r="U171" s="69"/>
      <c r="V171" s="70"/>
      <c r="W171" s="41"/>
    </row>
    <row r="172" spans="2:23" ht="15.75" x14ac:dyDescent="0.25">
      <c r="B172" s="67"/>
      <c r="C172" s="68"/>
      <c r="D172" s="68"/>
      <c r="E172" s="68"/>
      <c r="F172" s="8" t="s">
        <v>27</v>
      </c>
      <c r="G172" s="50">
        <v>76</v>
      </c>
      <c r="H172" s="51">
        <v>1E-3</v>
      </c>
      <c r="I172" s="51">
        <v>1E-3</v>
      </c>
      <c r="J172" s="51">
        <v>1E-3</v>
      </c>
      <c r="K172" s="51">
        <v>1E-3</v>
      </c>
      <c r="L172" s="51">
        <v>1E-3</v>
      </c>
      <c r="M172" s="51">
        <v>1E-3</v>
      </c>
      <c r="N172" s="50">
        <f t="shared" si="47"/>
        <v>7.5999999999999998E-2</v>
      </c>
      <c r="O172" s="50">
        <f t="shared" si="48"/>
        <v>7.5999999999999998E-2</v>
      </c>
      <c r="P172" s="50">
        <f t="shared" si="49"/>
        <v>7.5999999999999998E-2</v>
      </c>
      <c r="Q172" s="68"/>
      <c r="R172" s="68"/>
      <c r="S172" s="68"/>
      <c r="T172" s="69"/>
      <c r="U172" s="69"/>
      <c r="V172" s="70"/>
      <c r="W172" s="41"/>
    </row>
    <row r="173" spans="2:23" ht="15.75" x14ac:dyDescent="0.25">
      <c r="B173" s="67"/>
      <c r="C173" s="68"/>
      <c r="D173" s="68"/>
      <c r="E173" s="68"/>
      <c r="F173" s="8" t="s">
        <v>35</v>
      </c>
      <c r="G173" s="50">
        <v>435</v>
      </c>
      <c r="H173" s="51">
        <v>3.0000000000000001E-3</v>
      </c>
      <c r="I173" s="51">
        <v>4.0000000000000001E-3</v>
      </c>
      <c r="J173" s="51">
        <v>4.0000000000000001E-3</v>
      </c>
      <c r="K173" s="51">
        <v>3.0000000000000001E-3</v>
      </c>
      <c r="L173" s="51">
        <v>4.0000000000000001E-3</v>
      </c>
      <c r="M173" s="51">
        <v>4.0000000000000001E-3</v>
      </c>
      <c r="N173" s="50">
        <f t="shared" si="47"/>
        <v>1.3049999999999999</v>
      </c>
      <c r="O173" s="50">
        <f t="shared" si="48"/>
        <v>1.74</v>
      </c>
      <c r="P173" s="50">
        <f t="shared" si="49"/>
        <v>1.74</v>
      </c>
      <c r="Q173" s="68"/>
      <c r="R173" s="68"/>
      <c r="S173" s="68"/>
      <c r="T173" s="69"/>
      <c r="U173" s="69"/>
      <c r="V173" s="70"/>
      <c r="W173" s="41"/>
    </row>
    <row r="174" spans="2:23" ht="15.75" x14ac:dyDescent="0.25">
      <c r="B174" s="67" t="s">
        <v>142</v>
      </c>
      <c r="C174" s="68">
        <v>200</v>
      </c>
      <c r="D174" s="68">
        <v>250</v>
      </c>
      <c r="E174" s="68">
        <v>250</v>
      </c>
      <c r="F174" s="8" t="s">
        <v>143</v>
      </c>
      <c r="G174" s="50">
        <v>4650</v>
      </c>
      <c r="H174" s="7">
        <v>6.5000000000000002E-2</v>
      </c>
      <c r="I174" s="7">
        <v>8.1000000000000003E-2</v>
      </c>
      <c r="J174" s="7">
        <v>8.1000000000000003E-2</v>
      </c>
      <c r="K174" s="7">
        <v>3.7999999999999999E-2</v>
      </c>
      <c r="L174" s="7">
        <v>4.7E-2</v>
      </c>
      <c r="M174" s="7">
        <v>4.7E-2</v>
      </c>
      <c r="N174" s="50">
        <f t="shared" si="47"/>
        <v>302.25</v>
      </c>
      <c r="O174" s="50">
        <f t="shared" si="48"/>
        <v>376.65000000000003</v>
      </c>
      <c r="P174" s="50">
        <f t="shared" si="49"/>
        <v>376.65000000000003</v>
      </c>
      <c r="Q174" s="69">
        <f>SUM(N174:N178)</f>
        <v>315.77600000000007</v>
      </c>
      <c r="R174" s="69">
        <f>SUM(O174:O178)</f>
        <v>393.33200000000005</v>
      </c>
      <c r="S174" s="69">
        <f>SUM(P174:P178)</f>
        <v>393.33200000000005</v>
      </c>
      <c r="T174" s="68">
        <f>Q174+Q174*50%</f>
        <v>473.6640000000001</v>
      </c>
      <c r="U174" s="69">
        <f>R174+R174*50%</f>
        <v>589.99800000000005</v>
      </c>
      <c r="V174" s="70">
        <f>S174+S174*50%</f>
        <v>589.99800000000005</v>
      </c>
      <c r="W174" s="41"/>
    </row>
    <row r="175" spans="2:23" ht="15.75" x14ac:dyDescent="0.25">
      <c r="B175" s="67"/>
      <c r="C175" s="68"/>
      <c r="D175" s="68"/>
      <c r="E175" s="68"/>
      <c r="F175" s="8" t="s">
        <v>144</v>
      </c>
      <c r="G175" s="50">
        <v>170</v>
      </c>
      <c r="H175" s="7">
        <v>5.0000000000000001E-3</v>
      </c>
      <c r="I175" s="7">
        <v>6.0000000000000001E-3</v>
      </c>
      <c r="J175" s="7">
        <v>6.0000000000000001E-3</v>
      </c>
      <c r="K175" s="7">
        <v>5.0000000000000001E-3</v>
      </c>
      <c r="L175" s="7">
        <v>6.0000000000000001E-3</v>
      </c>
      <c r="M175" s="7">
        <v>6.0000000000000001E-3</v>
      </c>
      <c r="N175" s="50">
        <f t="shared" si="47"/>
        <v>0.85</v>
      </c>
      <c r="O175" s="50">
        <f t="shared" si="48"/>
        <v>1.02</v>
      </c>
      <c r="P175" s="50">
        <f t="shared" si="49"/>
        <v>1.02</v>
      </c>
      <c r="Q175" s="69"/>
      <c r="R175" s="69"/>
      <c r="S175" s="69"/>
      <c r="T175" s="68"/>
      <c r="U175" s="69"/>
      <c r="V175" s="70"/>
      <c r="W175" s="41"/>
    </row>
    <row r="176" spans="2:23" ht="15.75" x14ac:dyDescent="0.25">
      <c r="B176" s="67"/>
      <c r="C176" s="68"/>
      <c r="D176" s="68"/>
      <c r="E176" s="68"/>
      <c r="F176" s="8" t="s">
        <v>23</v>
      </c>
      <c r="G176" s="50">
        <v>133</v>
      </c>
      <c r="H176" s="51">
        <v>1.7000000000000001E-2</v>
      </c>
      <c r="I176" s="51">
        <v>2.1999999999999999E-2</v>
      </c>
      <c r="J176" s="51">
        <v>2.1999999999999999E-2</v>
      </c>
      <c r="K176" s="51">
        <v>1.4999999999999999E-2</v>
      </c>
      <c r="L176" s="51">
        <v>1.7999999999999999E-2</v>
      </c>
      <c r="M176" s="51">
        <v>1.7999999999999999E-2</v>
      </c>
      <c r="N176" s="50">
        <f t="shared" si="47"/>
        <v>2.2610000000000001</v>
      </c>
      <c r="O176" s="50">
        <f t="shared" si="48"/>
        <v>2.9259999999999997</v>
      </c>
      <c r="P176" s="50">
        <f t="shared" si="49"/>
        <v>2.9259999999999997</v>
      </c>
      <c r="Q176" s="68"/>
      <c r="R176" s="68"/>
      <c r="S176" s="68"/>
      <c r="T176" s="68"/>
      <c r="U176" s="69"/>
      <c r="V176" s="70"/>
      <c r="W176" s="41"/>
    </row>
    <row r="177" spans="2:23" ht="15.75" x14ac:dyDescent="0.25">
      <c r="B177" s="67"/>
      <c r="C177" s="68"/>
      <c r="D177" s="68"/>
      <c r="E177" s="68"/>
      <c r="F177" s="8" t="s">
        <v>67</v>
      </c>
      <c r="G177" s="50">
        <v>211</v>
      </c>
      <c r="H177" s="51">
        <v>4.9000000000000002E-2</v>
      </c>
      <c r="I177" s="7">
        <v>0.06</v>
      </c>
      <c r="J177" s="7">
        <v>0.06</v>
      </c>
      <c r="K177" s="7">
        <v>3.5999999999999997E-2</v>
      </c>
      <c r="L177" s="7">
        <v>4.4999999999999998E-2</v>
      </c>
      <c r="M177" s="7">
        <v>4.4999999999999998E-2</v>
      </c>
      <c r="N177" s="50">
        <f t="shared" si="47"/>
        <v>10.339</v>
      </c>
      <c r="O177" s="50">
        <f t="shared" si="48"/>
        <v>12.66</v>
      </c>
      <c r="P177" s="50">
        <f t="shared" si="49"/>
        <v>12.66</v>
      </c>
      <c r="Q177" s="68"/>
      <c r="R177" s="68"/>
      <c r="S177" s="68"/>
      <c r="T177" s="68"/>
      <c r="U177" s="69"/>
      <c r="V177" s="70"/>
      <c r="W177" s="41"/>
    </row>
    <row r="178" spans="2:23" ht="15.75" x14ac:dyDescent="0.25">
      <c r="B178" s="67"/>
      <c r="C178" s="68"/>
      <c r="D178" s="68"/>
      <c r="E178" s="68"/>
      <c r="F178" s="8" t="s">
        <v>27</v>
      </c>
      <c r="G178" s="50">
        <v>76</v>
      </c>
      <c r="H178" s="51">
        <v>1E-3</v>
      </c>
      <c r="I178" s="51">
        <v>1E-3</v>
      </c>
      <c r="J178" s="51">
        <v>1E-3</v>
      </c>
      <c r="K178" s="51">
        <v>1E-3</v>
      </c>
      <c r="L178" s="51">
        <v>1E-3</v>
      </c>
      <c r="M178" s="51">
        <v>1E-3</v>
      </c>
      <c r="N178" s="50">
        <f t="shared" si="47"/>
        <v>7.5999999999999998E-2</v>
      </c>
      <c r="O178" s="50">
        <f t="shared" si="48"/>
        <v>7.5999999999999998E-2</v>
      </c>
      <c r="P178" s="50">
        <f t="shared" si="49"/>
        <v>7.5999999999999998E-2</v>
      </c>
      <c r="Q178" s="68"/>
      <c r="R178" s="68"/>
      <c r="S178" s="68"/>
      <c r="T178" s="68"/>
      <c r="U178" s="69"/>
      <c r="V178" s="70"/>
      <c r="W178" s="41"/>
    </row>
    <row r="179" spans="2:23" ht="15.75" x14ac:dyDescent="0.25">
      <c r="B179" s="53" t="s">
        <v>85</v>
      </c>
      <c r="C179" s="51">
        <v>20</v>
      </c>
      <c r="D179" s="51">
        <v>20</v>
      </c>
      <c r="E179" s="51">
        <v>20</v>
      </c>
      <c r="F179" s="28" t="s">
        <v>85</v>
      </c>
      <c r="G179" s="50">
        <v>5068</v>
      </c>
      <c r="H179" s="7">
        <v>0.02</v>
      </c>
      <c r="I179" s="7">
        <v>0.02</v>
      </c>
      <c r="J179" s="7">
        <v>0.02</v>
      </c>
      <c r="K179" s="7">
        <v>0.02</v>
      </c>
      <c r="L179" s="7">
        <v>0.02</v>
      </c>
      <c r="M179" s="7">
        <v>0.02</v>
      </c>
      <c r="N179" s="50">
        <f>H179*G179</f>
        <v>101.36</v>
      </c>
      <c r="O179" s="50">
        <f>I179*G179</f>
        <v>101.36</v>
      </c>
      <c r="P179" s="50">
        <f>J179*G179</f>
        <v>101.36</v>
      </c>
      <c r="Q179" s="50">
        <f>SUM(N179)</f>
        <v>101.36</v>
      </c>
      <c r="R179" s="50">
        <f>SUM(O179)</f>
        <v>101.36</v>
      </c>
      <c r="S179" s="50">
        <f>SUM(P179)</f>
        <v>101.36</v>
      </c>
      <c r="T179" s="50">
        <f t="shared" ref="T179:V180" si="50">Q179+Q179*50%</f>
        <v>152.04</v>
      </c>
      <c r="U179" s="50">
        <f t="shared" si="50"/>
        <v>152.04</v>
      </c>
      <c r="V179" s="60">
        <f t="shared" si="50"/>
        <v>152.04</v>
      </c>
      <c r="W179" s="41"/>
    </row>
    <row r="180" spans="2:23" ht="15.75" x14ac:dyDescent="0.25">
      <c r="B180" s="67" t="s">
        <v>167</v>
      </c>
      <c r="C180" s="68">
        <v>200</v>
      </c>
      <c r="D180" s="68">
        <v>200</v>
      </c>
      <c r="E180" s="68">
        <v>200</v>
      </c>
      <c r="F180" s="31" t="s">
        <v>72</v>
      </c>
      <c r="G180" s="50">
        <v>740</v>
      </c>
      <c r="H180" s="51">
        <v>5.1999999999999998E-2</v>
      </c>
      <c r="I180" s="51">
        <v>5.1999999999999998E-2</v>
      </c>
      <c r="J180" s="51">
        <v>5.1999999999999998E-2</v>
      </c>
      <c r="K180" s="51">
        <v>4.4999999999999998E-2</v>
      </c>
      <c r="L180" s="51">
        <v>4.4999999999999998E-2</v>
      </c>
      <c r="M180" s="51">
        <v>4.4999999999999998E-2</v>
      </c>
      <c r="N180" s="50">
        <f t="shared" ref="N180:N183" si="51">H180*G180</f>
        <v>38.479999999999997</v>
      </c>
      <c r="O180" s="50">
        <f t="shared" ref="O180:O183" si="52">I180*G180</f>
        <v>38.479999999999997</v>
      </c>
      <c r="P180" s="50">
        <f t="shared" ref="P180:P183" si="53">J180*G180</f>
        <v>38.479999999999997</v>
      </c>
      <c r="Q180" s="69">
        <f>SUM(N180:N183)</f>
        <v>73.02</v>
      </c>
      <c r="R180" s="69">
        <f>SUM(O180:O183)</f>
        <v>73.02</v>
      </c>
      <c r="S180" s="69">
        <f>SUM(P180:P183)</f>
        <v>73.02</v>
      </c>
      <c r="T180" s="69">
        <f t="shared" si="50"/>
        <v>109.53</v>
      </c>
      <c r="U180" s="69">
        <f t="shared" si="50"/>
        <v>109.53</v>
      </c>
      <c r="V180" s="70">
        <f t="shared" si="50"/>
        <v>109.53</v>
      </c>
      <c r="W180" s="41"/>
    </row>
    <row r="181" spans="2:23" ht="15.75" x14ac:dyDescent="0.25">
      <c r="B181" s="67"/>
      <c r="C181" s="68"/>
      <c r="D181" s="68"/>
      <c r="E181" s="68"/>
      <c r="F181" s="8" t="s">
        <v>35</v>
      </c>
      <c r="G181" s="50">
        <v>435</v>
      </c>
      <c r="H181" s="7">
        <v>2.4E-2</v>
      </c>
      <c r="I181" s="7">
        <v>2.4E-2</v>
      </c>
      <c r="J181" s="7">
        <v>2.4E-2</v>
      </c>
      <c r="K181" s="7">
        <v>2.4E-2</v>
      </c>
      <c r="L181" s="7">
        <v>2.4E-2</v>
      </c>
      <c r="M181" s="7">
        <v>2.4E-2</v>
      </c>
      <c r="N181" s="50">
        <f t="shared" si="51"/>
        <v>10.44</v>
      </c>
      <c r="O181" s="50">
        <f t="shared" si="52"/>
        <v>10.44</v>
      </c>
      <c r="P181" s="50">
        <f t="shared" si="53"/>
        <v>10.44</v>
      </c>
      <c r="Q181" s="68"/>
      <c r="R181" s="68"/>
      <c r="S181" s="68"/>
      <c r="T181" s="68"/>
      <c r="U181" s="68"/>
      <c r="V181" s="71"/>
      <c r="W181" s="41"/>
    </row>
    <row r="182" spans="2:23" ht="15.75" x14ac:dyDescent="0.25">
      <c r="B182" s="67"/>
      <c r="C182" s="68"/>
      <c r="D182" s="68"/>
      <c r="E182" s="68"/>
      <c r="F182" s="8" t="s">
        <v>73</v>
      </c>
      <c r="G182" s="50">
        <v>1000</v>
      </c>
      <c r="H182" s="51">
        <v>1E-4</v>
      </c>
      <c r="I182" s="51">
        <v>1E-4</v>
      </c>
      <c r="J182" s="51">
        <v>1E-4</v>
      </c>
      <c r="K182" s="51">
        <v>1E-4</v>
      </c>
      <c r="L182" s="51">
        <v>1E-4</v>
      </c>
      <c r="M182" s="51">
        <v>1E-4</v>
      </c>
      <c r="N182" s="50">
        <f t="shared" si="51"/>
        <v>0.1</v>
      </c>
      <c r="O182" s="50">
        <f t="shared" si="52"/>
        <v>0.1</v>
      </c>
      <c r="P182" s="50">
        <f t="shared" si="53"/>
        <v>0.1</v>
      </c>
      <c r="Q182" s="68"/>
      <c r="R182" s="68"/>
      <c r="S182" s="68"/>
      <c r="T182" s="68"/>
      <c r="U182" s="68"/>
      <c r="V182" s="71"/>
      <c r="W182" s="41"/>
    </row>
    <row r="183" spans="2:23" ht="15.75" x14ac:dyDescent="0.25">
      <c r="B183" s="67"/>
      <c r="C183" s="68"/>
      <c r="D183" s="68"/>
      <c r="E183" s="68"/>
      <c r="F183" s="8" t="s">
        <v>70</v>
      </c>
      <c r="G183" s="50">
        <v>1500</v>
      </c>
      <c r="H183" s="51">
        <v>1.6E-2</v>
      </c>
      <c r="I183" s="51">
        <v>1.6E-2</v>
      </c>
      <c r="J183" s="51">
        <v>1.6E-2</v>
      </c>
      <c r="K183" s="51">
        <v>1.6E-2</v>
      </c>
      <c r="L183" s="51">
        <v>1.6E-2</v>
      </c>
      <c r="M183" s="51">
        <v>1.6E-2</v>
      </c>
      <c r="N183" s="50">
        <f t="shared" si="51"/>
        <v>24</v>
      </c>
      <c r="O183" s="50">
        <f t="shared" si="52"/>
        <v>24</v>
      </c>
      <c r="P183" s="50">
        <f t="shared" si="53"/>
        <v>24</v>
      </c>
      <c r="Q183" s="68"/>
      <c r="R183" s="68"/>
      <c r="S183" s="68"/>
      <c r="T183" s="68"/>
      <c r="U183" s="68"/>
      <c r="V183" s="71"/>
      <c r="W183" s="41"/>
    </row>
    <row r="184" spans="2:23" ht="15.75" x14ac:dyDescent="0.25">
      <c r="B184" s="109" t="s">
        <v>50</v>
      </c>
      <c r="C184" s="51">
        <v>20</v>
      </c>
      <c r="D184" s="51">
        <v>35</v>
      </c>
      <c r="E184" s="51">
        <v>40</v>
      </c>
      <c r="F184" s="28" t="s">
        <v>37</v>
      </c>
      <c r="G184" s="50">
        <v>594</v>
      </c>
      <c r="H184" s="7">
        <v>0.02</v>
      </c>
      <c r="I184" s="51">
        <v>3.5000000000000003E-2</v>
      </c>
      <c r="J184" s="7">
        <v>0.04</v>
      </c>
      <c r="K184" s="7">
        <v>0.02</v>
      </c>
      <c r="L184" s="51">
        <v>3.5000000000000003E-2</v>
      </c>
      <c r="M184" s="7">
        <v>0.04</v>
      </c>
      <c r="N184" s="50">
        <f t="shared" si="47"/>
        <v>11.88</v>
      </c>
      <c r="O184" s="50">
        <f t="shared" si="48"/>
        <v>20.790000000000003</v>
      </c>
      <c r="P184" s="50">
        <f t="shared" si="49"/>
        <v>23.76</v>
      </c>
      <c r="Q184" s="50">
        <f>SUM(N184)</f>
        <v>11.88</v>
      </c>
      <c r="R184" s="50">
        <f>SUM(O184)</f>
        <v>20.790000000000003</v>
      </c>
      <c r="S184" s="50">
        <f>SUM(P184)</f>
        <v>23.76</v>
      </c>
      <c r="T184" s="50">
        <f>Q184+Q184*50%</f>
        <v>17.82</v>
      </c>
      <c r="U184" s="50">
        <f>R184+R184*50%</f>
        <v>31.185000000000002</v>
      </c>
      <c r="V184" s="60">
        <f>S184+S184*50%</f>
        <v>35.64</v>
      </c>
      <c r="W184" s="41"/>
    </row>
    <row r="185" spans="2:23" ht="15.75" x14ac:dyDescent="0.25">
      <c r="B185" s="23"/>
      <c r="C185" s="8"/>
      <c r="D185" s="8"/>
      <c r="E185" s="8"/>
      <c r="F185" s="8"/>
      <c r="G185" s="50"/>
      <c r="H185" s="8"/>
      <c r="I185" s="8"/>
      <c r="J185" s="8"/>
      <c r="K185" s="8"/>
      <c r="L185" s="8"/>
      <c r="M185" s="8"/>
      <c r="N185" s="50"/>
      <c r="O185" s="50"/>
      <c r="P185" s="50"/>
      <c r="Q185" s="27">
        <f t="shared" ref="Q185:V185" si="54">SUM(Q169:Q184)</f>
        <v>514.67000000000007</v>
      </c>
      <c r="R185" s="27">
        <f t="shared" si="54"/>
        <v>609.10199999999998</v>
      </c>
      <c r="S185" s="27">
        <f t="shared" si="54"/>
        <v>612.072</v>
      </c>
      <c r="T185" s="27">
        <f t="shared" si="54"/>
        <v>772.00500000000011</v>
      </c>
      <c r="U185" s="27">
        <f t="shared" si="54"/>
        <v>913.65300000000002</v>
      </c>
      <c r="V185" s="114">
        <f t="shared" si="54"/>
        <v>918.10799999999995</v>
      </c>
      <c r="W185" s="41"/>
    </row>
    <row r="186" spans="2:23" ht="15.75" x14ac:dyDescent="0.25">
      <c r="B186" s="120" t="s">
        <v>145</v>
      </c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121"/>
      <c r="W186" s="41"/>
    </row>
    <row r="187" spans="2:23" ht="31.5" customHeight="1" x14ac:dyDescent="0.25">
      <c r="B187" s="67" t="s">
        <v>148</v>
      </c>
      <c r="C187" s="68" t="s">
        <v>114</v>
      </c>
      <c r="D187" s="68" t="s">
        <v>115</v>
      </c>
      <c r="E187" s="68" t="s">
        <v>116</v>
      </c>
      <c r="F187" s="5" t="s">
        <v>104</v>
      </c>
      <c r="G187" s="50">
        <v>2850</v>
      </c>
      <c r="H187" s="51">
        <v>0.05</v>
      </c>
      <c r="I187" s="7">
        <v>7.5999999999999998E-2</v>
      </c>
      <c r="J187" s="7">
        <v>0.10100000000000001</v>
      </c>
      <c r="K187" s="7">
        <v>3.6999999999999998E-2</v>
      </c>
      <c r="L187" s="7">
        <v>5.6000000000000001E-2</v>
      </c>
      <c r="M187" s="7">
        <v>7.3999999999999996E-2</v>
      </c>
      <c r="N187" s="50">
        <f>H187*G187</f>
        <v>142.5</v>
      </c>
      <c r="O187" s="50">
        <f>I187*G187</f>
        <v>216.6</v>
      </c>
      <c r="P187" s="50">
        <f>J187*G187</f>
        <v>287.85000000000002</v>
      </c>
      <c r="Q187" s="69">
        <f>SUM(N187:N194)</f>
        <v>174.68260000000001</v>
      </c>
      <c r="R187" s="69">
        <f>SUM(O187:O194)</f>
        <v>259.35659999999996</v>
      </c>
      <c r="S187" s="69">
        <f>SUM(P187:P194)</f>
        <v>339.41060000000004</v>
      </c>
      <c r="T187" s="69">
        <f>Q187+Q187*50%</f>
        <v>262.02390000000003</v>
      </c>
      <c r="U187" s="69">
        <f>R187+R187*50%</f>
        <v>389.03489999999994</v>
      </c>
      <c r="V187" s="70">
        <f>S187+S187*50%</f>
        <v>509.11590000000007</v>
      </c>
      <c r="W187" s="41"/>
    </row>
    <row r="188" spans="2:23" ht="31.5" x14ac:dyDescent="0.25">
      <c r="B188" s="67"/>
      <c r="C188" s="68"/>
      <c r="D188" s="68"/>
      <c r="E188" s="68"/>
      <c r="F188" s="25" t="s">
        <v>117</v>
      </c>
      <c r="G188" s="50">
        <v>214</v>
      </c>
      <c r="H188" s="51">
        <v>8.9999999999999993E-3</v>
      </c>
      <c r="I188" s="51">
        <v>1.4E-2</v>
      </c>
      <c r="J188" s="51">
        <v>1.7999999999999999E-2</v>
      </c>
      <c r="K188" s="51">
        <v>8.9999999999999993E-3</v>
      </c>
      <c r="L188" s="51">
        <v>1.4E-2</v>
      </c>
      <c r="M188" s="51">
        <v>1.7999999999999999E-2</v>
      </c>
      <c r="N188" s="50">
        <f>H188*G188</f>
        <v>1.9259999999999999</v>
      </c>
      <c r="O188" s="50">
        <f>I188*G188</f>
        <v>2.996</v>
      </c>
      <c r="P188" s="50">
        <f>J188*G188</f>
        <v>3.8519999999999999</v>
      </c>
      <c r="Q188" s="68"/>
      <c r="R188" s="68"/>
      <c r="S188" s="68"/>
      <c r="T188" s="69"/>
      <c r="U188" s="69"/>
      <c r="V188" s="70"/>
      <c r="W188" s="41"/>
    </row>
    <row r="189" spans="2:23" ht="15.75" x14ac:dyDescent="0.25">
      <c r="B189" s="67"/>
      <c r="C189" s="68"/>
      <c r="D189" s="68"/>
      <c r="E189" s="68"/>
      <c r="F189" s="8" t="s">
        <v>23</v>
      </c>
      <c r="G189" s="50">
        <v>133</v>
      </c>
      <c r="H189" s="51">
        <v>2.1000000000000001E-2</v>
      </c>
      <c r="I189" s="51">
        <v>3.2000000000000001E-2</v>
      </c>
      <c r="J189" s="7">
        <v>4.2000000000000003E-2</v>
      </c>
      <c r="K189" s="7">
        <v>1.7999999999999999E-2</v>
      </c>
      <c r="L189" s="7">
        <v>2.7E-2</v>
      </c>
      <c r="M189" s="7">
        <v>3.5999999999999997E-2</v>
      </c>
      <c r="N189" s="50">
        <f t="shared" ref="N189:N196" si="55">H189*G189</f>
        <v>2.7930000000000001</v>
      </c>
      <c r="O189" s="50">
        <f t="shared" ref="O189:O196" si="56">I189*G189</f>
        <v>4.2560000000000002</v>
      </c>
      <c r="P189" s="50">
        <f t="shared" ref="P189:P196" si="57">J189*G189</f>
        <v>5.5860000000000003</v>
      </c>
      <c r="Q189" s="68"/>
      <c r="R189" s="68"/>
      <c r="S189" s="68"/>
      <c r="T189" s="69"/>
      <c r="U189" s="69"/>
      <c r="V189" s="70"/>
      <c r="W189" s="41"/>
    </row>
    <row r="190" spans="2:23" ht="15.75" x14ac:dyDescent="0.25">
      <c r="B190" s="67"/>
      <c r="C190" s="68"/>
      <c r="D190" s="68"/>
      <c r="E190" s="68"/>
      <c r="F190" s="8" t="s">
        <v>36</v>
      </c>
      <c r="G190" s="50">
        <v>405</v>
      </c>
      <c r="H190" s="7">
        <v>1.2E-2</v>
      </c>
      <c r="I190" s="7">
        <v>1.7000000000000001E-2</v>
      </c>
      <c r="J190" s="7">
        <v>2.4E-2</v>
      </c>
      <c r="K190" s="7">
        <v>1.2E-2</v>
      </c>
      <c r="L190" s="7">
        <v>1.7000000000000001E-2</v>
      </c>
      <c r="M190" s="7">
        <v>2.4E-2</v>
      </c>
      <c r="N190" s="50">
        <f t="shared" si="55"/>
        <v>4.8600000000000003</v>
      </c>
      <c r="O190" s="50">
        <f t="shared" si="56"/>
        <v>6.8850000000000007</v>
      </c>
      <c r="P190" s="50">
        <f t="shared" si="57"/>
        <v>9.7200000000000006</v>
      </c>
      <c r="Q190" s="68"/>
      <c r="R190" s="68"/>
      <c r="S190" s="68"/>
      <c r="T190" s="69"/>
      <c r="U190" s="69"/>
      <c r="V190" s="70"/>
      <c r="W190" s="41"/>
    </row>
    <row r="191" spans="2:23" ht="15.75" x14ac:dyDescent="0.25">
      <c r="B191" s="67"/>
      <c r="C191" s="68"/>
      <c r="D191" s="68"/>
      <c r="E191" s="68"/>
      <c r="F191" s="8" t="s">
        <v>118</v>
      </c>
      <c r="G191" s="50">
        <v>1550</v>
      </c>
      <c r="H191" s="51">
        <v>5.0000000000000001E-3</v>
      </c>
      <c r="I191" s="51">
        <v>8.0000000000000002E-3</v>
      </c>
      <c r="J191" s="7">
        <v>0.01</v>
      </c>
      <c r="K191" s="51">
        <v>5.0000000000000001E-3</v>
      </c>
      <c r="L191" s="51">
        <v>8.0000000000000002E-3</v>
      </c>
      <c r="M191" s="7">
        <v>0.01</v>
      </c>
      <c r="N191" s="50">
        <f t="shared" si="55"/>
        <v>7.75</v>
      </c>
      <c r="O191" s="50">
        <f t="shared" si="56"/>
        <v>12.4</v>
      </c>
      <c r="P191" s="50">
        <f t="shared" si="57"/>
        <v>15.5</v>
      </c>
      <c r="Q191" s="68"/>
      <c r="R191" s="68"/>
      <c r="S191" s="68"/>
      <c r="T191" s="69"/>
      <c r="U191" s="69"/>
      <c r="V191" s="70"/>
      <c r="W191" s="41"/>
    </row>
    <row r="192" spans="2:23" ht="15.75" x14ac:dyDescent="0.25">
      <c r="B192" s="67"/>
      <c r="C192" s="68"/>
      <c r="D192" s="68"/>
      <c r="E192" s="68"/>
      <c r="F192" s="8" t="s">
        <v>96</v>
      </c>
      <c r="G192" s="50">
        <v>683</v>
      </c>
      <c r="H192" s="51">
        <v>3.0000000000000001E-3</v>
      </c>
      <c r="I192" s="51">
        <v>5.0000000000000001E-3</v>
      </c>
      <c r="J192" s="51">
        <v>6.0000000000000001E-3</v>
      </c>
      <c r="K192" s="51">
        <v>3.0000000000000001E-3</v>
      </c>
      <c r="L192" s="51">
        <v>5.0000000000000001E-3</v>
      </c>
      <c r="M192" s="51">
        <v>6.0000000000000001E-3</v>
      </c>
      <c r="N192" s="50">
        <f t="shared" si="55"/>
        <v>2.0489999999999999</v>
      </c>
      <c r="O192" s="50">
        <f t="shared" si="56"/>
        <v>3.415</v>
      </c>
      <c r="P192" s="50">
        <f t="shared" si="57"/>
        <v>4.0979999999999999</v>
      </c>
      <c r="Q192" s="68"/>
      <c r="R192" s="68"/>
      <c r="S192" s="68"/>
      <c r="T192" s="69"/>
      <c r="U192" s="69"/>
      <c r="V192" s="70"/>
      <c r="W192" s="41"/>
    </row>
    <row r="193" spans="2:23" ht="15.75" x14ac:dyDescent="0.25">
      <c r="B193" s="67"/>
      <c r="C193" s="68"/>
      <c r="D193" s="68"/>
      <c r="E193" s="68"/>
      <c r="F193" s="8" t="s">
        <v>27</v>
      </c>
      <c r="G193" s="50">
        <v>76</v>
      </c>
      <c r="H193" s="51">
        <v>1E-3</v>
      </c>
      <c r="I193" s="51">
        <v>1E-3</v>
      </c>
      <c r="J193" s="51">
        <v>1E-3</v>
      </c>
      <c r="K193" s="51">
        <v>1E-3</v>
      </c>
      <c r="L193" s="51">
        <v>1E-3</v>
      </c>
      <c r="M193" s="51">
        <v>1E-3</v>
      </c>
      <c r="N193" s="50">
        <f t="shared" si="55"/>
        <v>7.5999999999999998E-2</v>
      </c>
      <c r="O193" s="50">
        <f t="shared" si="56"/>
        <v>7.5999999999999998E-2</v>
      </c>
      <c r="P193" s="50">
        <f t="shared" si="57"/>
        <v>7.5999999999999998E-2</v>
      </c>
      <c r="Q193" s="68"/>
      <c r="R193" s="68"/>
      <c r="S193" s="68"/>
      <c r="T193" s="69"/>
      <c r="U193" s="69"/>
      <c r="V193" s="70"/>
      <c r="W193" s="41"/>
    </row>
    <row r="194" spans="2:23" ht="15.75" x14ac:dyDescent="0.25">
      <c r="B194" s="67"/>
      <c r="C194" s="68"/>
      <c r="D194" s="68"/>
      <c r="E194" s="68"/>
      <c r="F194" s="8" t="s">
        <v>82</v>
      </c>
      <c r="G194" s="29">
        <v>636.42999999999995</v>
      </c>
      <c r="H194" s="29">
        <v>0.02</v>
      </c>
      <c r="I194" s="29">
        <v>0.02</v>
      </c>
      <c r="J194" s="29">
        <v>0.02</v>
      </c>
      <c r="K194" s="29">
        <v>0.02</v>
      </c>
      <c r="L194" s="29">
        <v>0.02</v>
      </c>
      <c r="M194" s="29">
        <v>0.02</v>
      </c>
      <c r="N194" s="50">
        <f t="shared" si="55"/>
        <v>12.7286</v>
      </c>
      <c r="O194" s="50">
        <f t="shared" si="56"/>
        <v>12.7286</v>
      </c>
      <c r="P194" s="50">
        <f t="shared" si="57"/>
        <v>12.7286</v>
      </c>
      <c r="Q194" s="68"/>
      <c r="R194" s="68"/>
      <c r="S194" s="68"/>
      <c r="T194" s="69"/>
      <c r="U194" s="69"/>
      <c r="V194" s="70"/>
      <c r="W194" s="41"/>
    </row>
    <row r="195" spans="2:23" ht="15.75" x14ac:dyDescent="0.25">
      <c r="B195" s="67" t="s">
        <v>83</v>
      </c>
      <c r="C195" s="68">
        <v>100</v>
      </c>
      <c r="D195" s="68">
        <v>130</v>
      </c>
      <c r="E195" s="68">
        <v>150</v>
      </c>
      <c r="F195" s="31" t="s">
        <v>84</v>
      </c>
      <c r="G195" s="50">
        <v>396</v>
      </c>
      <c r="H195" s="7">
        <v>3.5000000000000003E-2</v>
      </c>
      <c r="I195" s="7">
        <v>4.5999999999999999E-2</v>
      </c>
      <c r="J195" s="7">
        <v>5.2999999999999999E-2</v>
      </c>
      <c r="K195" s="7">
        <v>3.5000000000000003E-2</v>
      </c>
      <c r="L195" s="7">
        <v>4.5999999999999999E-2</v>
      </c>
      <c r="M195" s="7">
        <v>5.2999999999999999E-2</v>
      </c>
      <c r="N195" s="50">
        <f t="shared" si="55"/>
        <v>13.860000000000001</v>
      </c>
      <c r="O195" s="50">
        <f t="shared" si="56"/>
        <v>18.216000000000001</v>
      </c>
      <c r="P195" s="50">
        <f t="shared" si="57"/>
        <v>20.988</v>
      </c>
      <c r="Q195" s="69">
        <f>SUM(N195:N197)</f>
        <v>44.268000000000001</v>
      </c>
      <c r="R195" s="69">
        <f>SUM(O195:O197)</f>
        <v>48.623999999999995</v>
      </c>
      <c r="S195" s="69">
        <f>SUM(P195:P197)</f>
        <v>51.396000000000001</v>
      </c>
      <c r="T195" s="69">
        <f>Q195+Q195*50%</f>
        <v>66.402000000000001</v>
      </c>
      <c r="U195" s="69">
        <f>R195+R195*50%</f>
        <v>72.935999999999993</v>
      </c>
      <c r="V195" s="70">
        <f>S195+S195*50%</f>
        <v>77.093999999999994</v>
      </c>
      <c r="W195" s="41"/>
    </row>
    <row r="196" spans="2:23" ht="15.75" x14ac:dyDescent="0.25">
      <c r="B196" s="67"/>
      <c r="C196" s="68"/>
      <c r="D196" s="68"/>
      <c r="E196" s="68"/>
      <c r="F196" s="8" t="s">
        <v>85</v>
      </c>
      <c r="G196" s="50">
        <v>5068</v>
      </c>
      <c r="H196" s="51">
        <v>5.0000000000000001E-3</v>
      </c>
      <c r="I196" s="51">
        <v>5.0000000000000001E-3</v>
      </c>
      <c r="J196" s="51">
        <v>5.0000000000000001E-3</v>
      </c>
      <c r="K196" s="51">
        <v>5.0000000000000001E-3</v>
      </c>
      <c r="L196" s="51">
        <v>5.0000000000000001E-3</v>
      </c>
      <c r="M196" s="51">
        <v>5.0000000000000001E-3</v>
      </c>
      <c r="N196" s="50">
        <f t="shared" si="55"/>
        <v>25.34</v>
      </c>
      <c r="O196" s="50">
        <f t="shared" si="56"/>
        <v>25.34</v>
      </c>
      <c r="P196" s="50">
        <f t="shared" si="57"/>
        <v>25.34</v>
      </c>
      <c r="Q196" s="69"/>
      <c r="R196" s="69"/>
      <c r="S196" s="69"/>
      <c r="T196" s="69"/>
      <c r="U196" s="69"/>
      <c r="V196" s="70"/>
      <c r="W196" s="41"/>
    </row>
    <row r="197" spans="2:23" ht="15.75" x14ac:dyDescent="0.25">
      <c r="B197" s="67"/>
      <c r="C197" s="68"/>
      <c r="D197" s="68"/>
      <c r="E197" s="68"/>
      <c r="F197" s="8" t="s">
        <v>27</v>
      </c>
      <c r="G197" s="50">
        <v>76</v>
      </c>
      <c r="H197" s="51">
        <v>1E-3</v>
      </c>
      <c r="I197" s="51">
        <v>1E-3</v>
      </c>
      <c r="J197" s="51">
        <v>1E-3</v>
      </c>
      <c r="K197" s="51">
        <v>1E-3</v>
      </c>
      <c r="L197" s="51">
        <v>1E-3</v>
      </c>
      <c r="M197" s="51">
        <v>1E-3</v>
      </c>
      <c r="N197" s="50">
        <f>H197*G196</f>
        <v>5.0680000000000005</v>
      </c>
      <c r="O197" s="50">
        <f>I197*G196</f>
        <v>5.0680000000000005</v>
      </c>
      <c r="P197" s="50">
        <f>J197*G196</f>
        <v>5.0680000000000005</v>
      </c>
      <c r="Q197" s="68"/>
      <c r="R197" s="68"/>
      <c r="S197" s="68"/>
      <c r="T197" s="69"/>
      <c r="U197" s="69"/>
      <c r="V197" s="70"/>
      <c r="W197" s="41"/>
    </row>
    <row r="198" spans="2:23" ht="15.75" x14ac:dyDescent="0.25">
      <c r="B198" s="122" t="s">
        <v>106</v>
      </c>
      <c r="C198" s="51">
        <v>200</v>
      </c>
      <c r="D198" s="51">
        <v>200</v>
      </c>
      <c r="E198" s="51">
        <v>200</v>
      </c>
      <c r="F198" s="5" t="s">
        <v>106</v>
      </c>
      <c r="G198" s="50">
        <v>200</v>
      </c>
      <c r="H198" s="7">
        <v>0.2</v>
      </c>
      <c r="I198" s="7">
        <v>0.2</v>
      </c>
      <c r="J198" s="7">
        <v>0.2</v>
      </c>
      <c r="K198" s="7">
        <v>0.2</v>
      </c>
      <c r="L198" s="7">
        <v>0.2</v>
      </c>
      <c r="M198" s="7">
        <v>0.2</v>
      </c>
      <c r="N198" s="50">
        <f>H198*G198</f>
        <v>40</v>
      </c>
      <c r="O198" s="50">
        <f>I198*G198</f>
        <v>40</v>
      </c>
      <c r="P198" s="50">
        <f>J198*G198</f>
        <v>40</v>
      </c>
      <c r="Q198" s="50">
        <f>SUM(N198)</f>
        <v>40</v>
      </c>
      <c r="R198" s="50">
        <f>SUM(O198)</f>
        <v>40</v>
      </c>
      <c r="S198" s="50">
        <f>SUM(P198)</f>
        <v>40</v>
      </c>
      <c r="T198" s="50">
        <f>Q198+Q198*50%</f>
        <v>60</v>
      </c>
      <c r="U198" s="50">
        <f>R198+R198*50%</f>
        <v>60</v>
      </c>
      <c r="V198" s="60">
        <f>S198+S198*50%</f>
        <v>60</v>
      </c>
      <c r="W198" s="41"/>
    </row>
    <row r="199" spans="2:23" ht="15.75" x14ac:dyDescent="0.25">
      <c r="B199" s="124" t="s">
        <v>150</v>
      </c>
      <c r="C199" s="55">
        <v>100</v>
      </c>
      <c r="D199" s="51">
        <v>100</v>
      </c>
      <c r="E199" s="51">
        <v>100</v>
      </c>
      <c r="F199" s="8" t="s">
        <v>149</v>
      </c>
      <c r="G199" s="50">
        <v>1500</v>
      </c>
      <c r="H199" s="7">
        <v>0.1</v>
      </c>
      <c r="I199" s="7">
        <v>0.1</v>
      </c>
      <c r="J199" s="7">
        <v>0.1</v>
      </c>
      <c r="K199" s="7">
        <v>0.1</v>
      </c>
      <c r="L199" s="7">
        <v>0.1</v>
      </c>
      <c r="M199" s="7">
        <v>0.1</v>
      </c>
      <c r="N199" s="50">
        <f>H199*G199</f>
        <v>150</v>
      </c>
      <c r="O199" s="50">
        <f>I199*G199</f>
        <v>150</v>
      </c>
      <c r="P199" s="50">
        <f>J199*G199</f>
        <v>150</v>
      </c>
      <c r="Q199" s="50">
        <f t="shared" ref="Q199:S200" si="58">SUM(N199)</f>
        <v>150</v>
      </c>
      <c r="R199" s="50">
        <f t="shared" si="58"/>
        <v>150</v>
      </c>
      <c r="S199" s="50">
        <f t="shared" si="58"/>
        <v>150</v>
      </c>
      <c r="T199" s="50">
        <f t="shared" ref="T199:V200" si="59">Q199+Q199*50%</f>
        <v>225</v>
      </c>
      <c r="U199" s="50">
        <f t="shared" si="59"/>
        <v>225</v>
      </c>
      <c r="V199" s="60">
        <f t="shared" si="59"/>
        <v>225</v>
      </c>
      <c r="W199" s="41"/>
    </row>
    <row r="200" spans="2:23" ht="15.75" x14ac:dyDescent="0.25">
      <c r="B200" s="109" t="s">
        <v>50</v>
      </c>
      <c r="C200" s="51">
        <v>20</v>
      </c>
      <c r="D200" s="51">
        <v>35</v>
      </c>
      <c r="E200" s="51">
        <v>40</v>
      </c>
      <c r="F200" s="33" t="s">
        <v>37</v>
      </c>
      <c r="G200" s="50">
        <v>594</v>
      </c>
      <c r="H200" s="7">
        <v>0.02</v>
      </c>
      <c r="I200" s="51">
        <v>3.5000000000000003E-2</v>
      </c>
      <c r="J200" s="7">
        <v>0.04</v>
      </c>
      <c r="K200" s="7">
        <v>0.02</v>
      </c>
      <c r="L200" s="51">
        <v>3.5000000000000003E-2</v>
      </c>
      <c r="M200" s="7">
        <v>0.04</v>
      </c>
      <c r="N200" s="50">
        <f>H200*G200</f>
        <v>11.88</v>
      </c>
      <c r="O200" s="50">
        <f>I200*G200</f>
        <v>20.790000000000003</v>
      </c>
      <c r="P200" s="50">
        <f>J200*G200</f>
        <v>23.76</v>
      </c>
      <c r="Q200" s="50">
        <f t="shared" si="58"/>
        <v>11.88</v>
      </c>
      <c r="R200" s="50">
        <f t="shared" si="58"/>
        <v>20.790000000000003</v>
      </c>
      <c r="S200" s="50">
        <f t="shared" si="58"/>
        <v>23.76</v>
      </c>
      <c r="T200" s="50">
        <f t="shared" si="59"/>
        <v>17.82</v>
      </c>
      <c r="U200" s="50">
        <f t="shared" si="59"/>
        <v>31.185000000000002</v>
      </c>
      <c r="V200" s="60">
        <f t="shared" si="59"/>
        <v>35.64</v>
      </c>
      <c r="W200" s="41"/>
    </row>
    <row r="201" spans="2:23" ht="15.75" x14ac:dyDescent="0.25">
      <c r="B201" s="23"/>
      <c r="C201" s="8"/>
      <c r="D201" s="8"/>
      <c r="E201" s="8"/>
      <c r="F201" s="8"/>
      <c r="G201" s="50"/>
      <c r="H201" s="8"/>
      <c r="I201" s="8"/>
      <c r="J201" s="8"/>
      <c r="K201" s="8"/>
      <c r="L201" s="8"/>
      <c r="M201" s="8"/>
      <c r="N201" s="50"/>
      <c r="O201" s="50"/>
      <c r="P201" s="50"/>
      <c r="Q201" s="27">
        <f t="shared" ref="Q201:V201" si="60">SUM(Q187:Q200)</f>
        <v>420.8306</v>
      </c>
      <c r="R201" s="27">
        <f t="shared" si="60"/>
        <v>518.77059999999994</v>
      </c>
      <c r="S201" s="27">
        <f t="shared" si="60"/>
        <v>604.56660000000011</v>
      </c>
      <c r="T201" s="27">
        <f t="shared" si="60"/>
        <v>631.24590000000001</v>
      </c>
      <c r="U201" s="27">
        <f t="shared" si="60"/>
        <v>778.15589999999997</v>
      </c>
      <c r="V201" s="114">
        <f t="shared" si="60"/>
        <v>906.84990000000005</v>
      </c>
      <c r="W201" s="41"/>
    </row>
    <row r="202" spans="2:23" ht="15.75" x14ac:dyDescent="0.25">
      <c r="B202" s="187" t="s">
        <v>151</v>
      </c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9"/>
      <c r="W202" s="41"/>
    </row>
    <row r="203" spans="2:23" ht="15.75" x14ac:dyDescent="0.25">
      <c r="B203" s="120" t="s">
        <v>20</v>
      </c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121"/>
      <c r="W203" s="41"/>
    </row>
    <row r="204" spans="2:23" ht="31.5" x14ac:dyDescent="0.25">
      <c r="B204" s="67" t="s">
        <v>31</v>
      </c>
      <c r="C204" s="68">
        <v>75</v>
      </c>
      <c r="D204" s="68">
        <v>75</v>
      </c>
      <c r="E204" s="68">
        <v>100</v>
      </c>
      <c r="F204" s="5" t="s">
        <v>21</v>
      </c>
      <c r="G204" s="50">
        <v>2850</v>
      </c>
      <c r="H204" s="51">
        <v>0.107</v>
      </c>
      <c r="I204" s="51">
        <v>0.107</v>
      </c>
      <c r="J204" s="7">
        <v>0.216</v>
      </c>
      <c r="K204" s="7">
        <v>0.11899999999999999</v>
      </c>
      <c r="L204" s="7">
        <v>0.11899999999999999</v>
      </c>
      <c r="M204" s="7">
        <v>0.159</v>
      </c>
      <c r="N204" s="50">
        <f t="shared" ref="N204:N218" si="61">H204*G204</f>
        <v>304.95</v>
      </c>
      <c r="O204" s="50">
        <f t="shared" ref="O204:O218" si="62">I204*G204</f>
        <v>304.95</v>
      </c>
      <c r="P204" s="50">
        <f t="shared" ref="P204:P218" si="63">J204*G204</f>
        <v>615.6</v>
      </c>
      <c r="Q204" s="69">
        <f>SUM(N204:N209)</f>
        <v>327.00199999999995</v>
      </c>
      <c r="R204" s="69">
        <f>SUM(O204:O209)</f>
        <v>327.00199999999995</v>
      </c>
      <c r="S204" s="69">
        <f>SUM(P204:P209)</f>
        <v>645.69900000000007</v>
      </c>
      <c r="T204" s="69">
        <f>Q204+Q204*50%</f>
        <v>490.50299999999993</v>
      </c>
      <c r="U204" s="69">
        <f>R204+R204*50%</f>
        <v>490.50299999999993</v>
      </c>
      <c r="V204" s="70">
        <f>S204+S204*50%</f>
        <v>968.5485000000001</v>
      </c>
      <c r="W204" s="41"/>
    </row>
    <row r="205" spans="2:23" ht="15.75" x14ac:dyDescent="0.25">
      <c r="B205" s="67"/>
      <c r="C205" s="68"/>
      <c r="D205" s="68"/>
      <c r="E205" s="68"/>
      <c r="F205" s="8" t="s">
        <v>22</v>
      </c>
      <c r="G205" s="50">
        <v>177</v>
      </c>
      <c r="H205" s="7">
        <v>0.01</v>
      </c>
      <c r="I205" s="7">
        <v>0.01</v>
      </c>
      <c r="J205" s="51">
        <v>1.4999999999999999E-2</v>
      </c>
      <c r="K205" s="51">
        <v>8.0000000000000002E-3</v>
      </c>
      <c r="L205" s="51">
        <v>8.0000000000000002E-3</v>
      </c>
      <c r="M205" s="51">
        <v>1.2E-2</v>
      </c>
      <c r="N205" s="50">
        <f t="shared" si="61"/>
        <v>1.77</v>
      </c>
      <c r="O205" s="50">
        <f t="shared" si="62"/>
        <v>1.77</v>
      </c>
      <c r="P205" s="50">
        <f t="shared" si="63"/>
        <v>2.6549999999999998</v>
      </c>
      <c r="Q205" s="68"/>
      <c r="R205" s="68"/>
      <c r="S205" s="68"/>
      <c r="T205" s="68"/>
      <c r="U205" s="68"/>
      <c r="V205" s="71"/>
      <c r="W205" s="41"/>
    </row>
    <row r="206" spans="2:23" ht="15.75" x14ac:dyDescent="0.25">
      <c r="B206" s="67"/>
      <c r="C206" s="68"/>
      <c r="D206" s="68"/>
      <c r="E206" s="68"/>
      <c r="F206" s="8" t="s">
        <v>23</v>
      </c>
      <c r="G206" s="50">
        <v>133</v>
      </c>
      <c r="H206" s="51">
        <v>7.0000000000000001E-3</v>
      </c>
      <c r="I206" s="51">
        <v>7.0000000000000001E-3</v>
      </c>
      <c r="J206" s="51">
        <v>0.01</v>
      </c>
      <c r="K206" s="51">
        <v>6.0000000000000001E-3</v>
      </c>
      <c r="L206" s="51">
        <v>6.0000000000000001E-3</v>
      </c>
      <c r="M206" s="51">
        <v>8.0000000000000002E-3</v>
      </c>
      <c r="N206" s="50">
        <f t="shared" si="61"/>
        <v>0.93100000000000005</v>
      </c>
      <c r="O206" s="50">
        <f t="shared" si="62"/>
        <v>0.93100000000000005</v>
      </c>
      <c r="P206" s="50">
        <f t="shared" si="63"/>
        <v>1.33</v>
      </c>
      <c r="Q206" s="68"/>
      <c r="R206" s="68"/>
      <c r="S206" s="68"/>
      <c r="T206" s="68"/>
      <c r="U206" s="68"/>
      <c r="V206" s="71"/>
      <c r="W206" s="41"/>
    </row>
    <row r="207" spans="2:23" ht="15.75" x14ac:dyDescent="0.25">
      <c r="B207" s="67"/>
      <c r="C207" s="68"/>
      <c r="D207" s="68"/>
      <c r="E207" s="68"/>
      <c r="F207" s="8" t="s">
        <v>24</v>
      </c>
      <c r="G207" s="50">
        <v>683</v>
      </c>
      <c r="H207" s="51">
        <v>7.0000000000000001E-3</v>
      </c>
      <c r="I207" s="51">
        <v>7.0000000000000001E-3</v>
      </c>
      <c r="J207" s="51">
        <v>0.01</v>
      </c>
      <c r="K207" s="51">
        <v>7.0000000000000001E-3</v>
      </c>
      <c r="L207" s="51">
        <v>7.0000000000000001E-3</v>
      </c>
      <c r="M207" s="51">
        <v>0.01</v>
      </c>
      <c r="N207" s="50">
        <f t="shared" si="61"/>
        <v>4.7809999999999997</v>
      </c>
      <c r="O207" s="50">
        <f t="shared" si="62"/>
        <v>4.7809999999999997</v>
      </c>
      <c r="P207" s="50">
        <f t="shared" si="63"/>
        <v>6.83</v>
      </c>
      <c r="Q207" s="68"/>
      <c r="R207" s="68"/>
      <c r="S207" s="68"/>
      <c r="T207" s="68"/>
      <c r="U207" s="68"/>
      <c r="V207" s="71"/>
      <c r="W207" s="41"/>
    </row>
    <row r="208" spans="2:23" ht="15.75" x14ac:dyDescent="0.25">
      <c r="B208" s="67"/>
      <c r="C208" s="68"/>
      <c r="D208" s="68"/>
      <c r="E208" s="68"/>
      <c r="F208" s="8" t="s">
        <v>25</v>
      </c>
      <c r="G208" s="50">
        <v>900</v>
      </c>
      <c r="H208" s="51">
        <v>1.4999999999999999E-2</v>
      </c>
      <c r="I208" s="51">
        <v>1.4999999999999999E-2</v>
      </c>
      <c r="J208" s="51">
        <v>0.02</v>
      </c>
      <c r="K208" s="51">
        <v>1.4999999999999999E-2</v>
      </c>
      <c r="L208" s="51">
        <v>1.4999999999999999E-2</v>
      </c>
      <c r="M208" s="51">
        <v>0.02</v>
      </c>
      <c r="N208" s="50">
        <f t="shared" si="61"/>
        <v>13.5</v>
      </c>
      <c r="O208" s="50">
        <f t="shared" si="62"/>
        <v>13.5</v>
      </c>
      <c r="P208" s="50">
        <f t="shared" si="63"/>
        <v>18</v>
      </c>
      <c r="Q208" s="68"/>
      <c r="R208" s="68"/>
      <c r="S208" s="68"/>
      <c r="T208" s="68"/>
      <c r="U208" s="68"/>
      <c r="V208" s="71"/>
      <c r="W208" s="41"/>
    </row>
    <row r="209" spans="2:23" ht="15.75" x14ac:dyDescent="0.25">
      <c r="B209" s="67"/>
      <c r="C209" s="68"/>
      <c r="D209" s="68"/>
      <c r="E209" s="68"/>
      <c r="F209" s="8" t="s">
        <v>26</v>
      </c>
      <c r="G209" s="50">
        <v>214</v>
      </c>
      <c r="H209" s="51">
        <v>5.0000000000000001E-3</v>
      </c>
      <c r="I209" s="51">
        <v>5.0000000000000001E-3</v>
      </c>
      <c r="J209" s="7">
        <v>6.0000000000000001E-3</v>
      </c>
      <c r="K209" s="51">
        <v>5.0000000000000001E-3</v>
      </c>
      <c r="L209" s="51">
        <v>5.0000000000000001E-3</v>
      </c>
      <c r="M209" s="7">
        <v>6.0000000000000001E-3</v>
      </c>
      <c r="N209" s="50">
        <f t="shared" si="61"/>
        <v>1.07</v>
      </c>
      <c r="O209" s="50">
        <f t="shared" si="62"/>
        <v>1.07</v>
      </c>
      <c r="P209" s="50">
        <f t="shared" si="63"/>
        <v>1.284</v>
      </c>
      <c r="Q209" s="68"/>
      <c r="R209" s="68"/>
      <c r="S209" s="68"/>
      <c r="T209" s="68"/>
      <c r="U209" s="68"/>
      <c r="V209" s="71"/>
      <c r="W209" s="41"/>
    </row>
    <row r="210" spans="2:23" ht="15.75" x14ac:dyDescent="0.25">
      <c r="B210" s="67"/>
      <c r="C210" s="68"/>
      <c r="D210" s="68"/>
      <c r="E210" s="68"/>
      <c r="F210" s="8" t="s">
        <v>27</v>
      </c>
      <c r="G210" s="50">
        <v>76</v>
      </c>
      <c r="H210" s="51">
        <v>1E-3</v>
      </c>
      <c r="I210" s="51">
        <v>1E-3</v>
      </c>
      <c r="J210" s="51">
        <v>1E-3</v>
      </c>
      <c r="K210" s="51">
        <v>1E-3</v>
      </c>
      <c r="L210" s="51">
        <v>1E-3</v>
      </c>
      <c r="M210" s="51">
        <v>1E-3</v>
      </c>
      <c r="N210" s="50">
        <f t="shared" si="61"/>
        <v>7.5999999999999998E-2</v>
      </c>
      <c r="O210" s="50">
        <f t="shared" si="62"/>
        <v>7.5999999999999998E-2</v>
      </c>
      <c r="P210" s="50">
        <f t="shared" si="63"/>
        <v>7.5999999999999998E-2</v>
      </c>
      <c r="Q210" s="68"/>
      <c r="R210" s="68"/>
      <c r="S210" s="68"/>
      <c r="T210" s="68"/>
      <c r="U210" s="68"/>
      <c r="V210" s="71"/>
      <c r="W210" s="41"/>
    </row>
    <row r="211" spans="2:23" ht="15.75" x14ac:dyDescent="0.25">
      <c r="B211" s="67" t="s">
        <v>28</v>
      </c>
      <c r="C211" s="68">
        <v>100</v>
      </c>
      <c r="D211" s="68">
        <v>130</v>
      </c>
      <c r="E211" s="68">
        <v>150</v>
      </c>
      <c r="F211" s="8" t="s">
        <v>29</v>
      </c>
      <c r="G211" s="50">
        <v>5068</v>
      </c>
      <c r="H211" s="51">
        <v>5.0000000000000001E-3</v>
      </c>
      <c r="I211" s="51">
        <v>5.0000000000000001E-3</v>
      </c>
      <c r="J211" s="51">
        <v>5.0000000000000001E-3</v>
      </c>
      <c r="K211" s="51">
        <v>5.0000000000000001E-3</v>
      </c>
      <c r="L211" s="51">
        <v>5.0000000000000001E-3</v>
      </c>
      <c r="M211" s="51">
        <v>5.0000000000000001E-3</v>
      </c>
      <c r="N211" s="50">
        <f t="shared" si="61"/>
        <v>25.34</v>
      </c>
      <c r="O211" s="50">
        <f t="shared" si="62"/>
        <v>25.34</v>
      </c>
      <c r="P211" s="50">
        <f t="shared" si="63"/>
        <v>25.34</v>
      </c>
      <c r="Q211" s="69">
        <f>SUM(N211:N213)</f>
        <v>35.064</v>
      </c>
      <c r="R211" s="69">
        <f>SUM(O211:O213)</f>
        <v>37.878</v>
      </c>
      <c r="S211" s="69">
        <f>SUM(P211:P213)</f>
        <v>39.686999999999998</v>
      </c>
      <c r="T211" s="69">
        <f>Q211+Q211*50%</f>
        <v>52.596000000000004</v>
      </c>
      <c r="U211" s="69">
        <f>R211+R211*50%</f>
        <v>56.817</v>
      </c>
      <c r="V211" s="70">
        <f>S211+S211*50%</f>
        <v>59.530499999999996</v>
      </c>
      <c r="W211" s="41"/>
    </row>
    <row r="212" spans="2:23" ht="15.75" x14ac:dyDescent="0.25">
      <c r="B212" s="67"/>
      <c r="C212" s="68"/>
      <c r="D212" s="68"/>
      <c r="E212" s="68"/>
      <c r="F212" s="8" t="s">
        <v>30</v>
      </c>
      <c r="G212" s="50">
        <v>201</v>
      </c>
      <c r="H212" s="7">
        <v>4.8000000000000001E-2</v>
      </c>
      <c r="I212" s="7">
        <v>6.2E-2</v>
      </c>
      <c r="J212" s="7">
        <v>7.0999999999999994E-2</v>
      </c>
      <c r="K212" s="7">
        <v>4.8000000000000001E-2</v>
      </c>
      <c r="L212" s="7">
        <v>6.2E-2</v>
      </c>
      <c r="M212" s="7">
        <v>7.0999999999999994E-2</v>
      </c>
      <c r="N212" s="50">
        <f t="shared" si="61"/>
        <v>9.6479999999999997</v>
      </c>
      <c r="O212" s="50">
        <f t="shared" si="62"/>
        <v>12.462</v>
      </c>
      <c r="P212" s="50">
        <f t="shared" si="63"/>
        <v>14.270999999999999</v>
      </c>
      <c r="Q212" s="68"/>
      <c r="R212" s="68"/>
      <c r="S212" s="68"/>
      <c r="T212" s="69"/>
      <c r="U212" s="69"/>
      <c r="V212" s="70"/>
      <c r="W212" s="41"/>
    </row>
    <row r="213" spans="2:23" ht="15.75" x14ac:dyDescent="0.25">
      <c r="B213" s="67"/>
      <c r="C213" s="68"/>
      <c r="D213" s="68"/>
      <c r="E213" s="68"/>
      <c r="F213" s="8" t="s">
        <v>27</v>
      </c>
      <c r="G213" s="50">
        <v>76</v>
      </c>
      <c r="H213" s="51">
        <v>1E-3</v>
      </c>
      <c r="I213" s="51">
        <v>1E-3</v>
      </c>
      <c r="J213" s="51">
        <v>1E-3</v>
      </c>
      <c r="K213" s="51">
        <v>1E-3</v>
      </c>
      <c r="L213" s="51">
        <v>1E-3</v>
      </c>
      <c r="M213" s="51">
        <v>1E-3</v>
      </c>
      <c r="N213" s="50">
        <f t="shared" si="61"/>
        <v>7.5999999999999998E-2</v>
      </c>
      <c r="O213" s="50">
        <f t="shared" si="62"/>
        <v>7.5999999999999998E-2</v>
      </c>
      <c r="P213" s="50">
        <f t="shared" si="63"/>
        <v>7.5999999999999998E-2</v>
      </c>
      <c r="Q213" s="68"/>
      <c r="R213" s="68"/>
      <c r="S213" s="68"/>
      <c r="T213" s="69"/>
      <c r="U213" s="69"/>
      <c r="V213" s="70"/>
      <c r="W213" s="41"/>
    </row>
    <row r="214" spans="2:23" ht="15.75" x14ac:dyDescent="0.25">
      <c r="B214" s="67" t="s">
        <v>137</v>
      </c>
      <c r="C214" s="68">
        <v>200</v>
      </c>
      <c r="D214" s="68">
        <v>200</v>
      </c>
      <c r="E214" s="68">
        <v>200</v>
      </c>
      <c r="F214" s="11" t="s">
        <v>34</v>
      </c>
      <c r="G214" s="50">
        <v>5000</v>
      </c>
      <c r="H214" s="51">
        <v>1E-3</v>
      </c>
      <c r="I214" s="51">
        <v>1E-3</v>
      </c>
      <c r="J214" s="51">
        <v>1E-3</v>
      </c>
      <c r="K214" s="51">
        <v>1E-3</v>
      </c>
      <c r="L214" s="51">
        <v>1E-3</v>
      </c>
      <c r="M214" s="51">
        <v>1E-3</v>
      </c>
      <c r="N214" s="50">
        <f t="shared" si="61"/>
        <v>5</v>
      </c>
      <c r="O214" s="50">
        <f t="shared" si="62"/>
        <v>5</v>
      </c>
      <c r="P214" s="50">
        <f t="shared" si="63"/>
        <v>5</v>
      </c>
      <c r="Q214" s="69">
        <f>SUM(N214:N216)</f>
        <v>19.524999999999999</v>
      </c>
      <c r="R214" s="69">
        <f>SUM(O214:O216)</f>
        <v>19.524999999999999</v>
      </c>
      <c r="S214" s="69">
        <f>SUM(P214:P216)</f>
        <v>19.524999999999999</v>
      </c>
      <c r="T214" s="69">
        <f t="shared" ref="T214" si="64">Q214+Q214*50%</f>
        <v>29.287499999999998</v>
      </c>
      <c r="U214" s="69">
        <f t="shared" ref="U214" si="65">R214+R214*50%</f>
        <v>29.287499999999998</v>
      </c>
      <c r="V214" s="70">
        <f t="shared" ref="V214" si="66">S214+S214*50%</f>
        <v>29.287499999999998</v>
      </c>
      <c r="W214" s="41"/>
    </row>
    <row r="215" spans="2:23" ht="15.75" x14ac:dyDescent="0.25">
      <c r="B215" s="67"/>
      <c r="C215" s="68"/>
      <c r="D215" s="68"/>
      <c r="E215" s="68"/>
      <c r="F215" s="8" t="s">
        <v>35</v>
      </c>
      <c r="G215" s="50">
        <v>435</v>
      </c>
      <c r="H215" s="7">
        <v>1.4999999999999999E-2</v>
      </c>
      <c r="I215" s="7">
        <v>1.4999999999999999E-2</v>
      </c>
      <c r="J215" s="7">
        <v>1.4999999999999999E-2</v>
      </c>
      <c r="K215" s="7">
        <v>1.4999999999999999E-2</v>
      </c>
      <c r="L215" s="7">
        <v>1.4999999999999999E-2</v>
      </c>
      <c r="M215" s="7">
        <v>1.4999999999999999E-2</v>
      </c>
      <c r="N215" s="50">
        <f t="shared" si="61"/>
        <v>6.5249999999999995</v>
      </c>
      <c r="O215" s="50">
        <f t="shared" si="62"/>
        <v>6.5249999999999995</v>
      </c>
      <c r="P215" s="50">
        <f t="shared" si="63"/>
        <v>6.5249999999999995</v>
      </c>
      <c r="Q215" s="69"/>
      <c r="R215" s="69"/>
      <c r="S215" s="69"/>
      <c r="T215" s="69"/>
      <c r="U215" s="69"/>
      <c r="V215" s="70"/>
      <c r="W215" s="41"/>
    </row>
    <row r="216" spans="2:23" ht="15.75" x14ac:dyDescent="0.25">
      <c r="B216" s="67"/>
      <c r="C216" s="68"/>
      <c r="D216" s="68"/>
      <c r="E216" s="68"/>
      <c r="F216" s="8" t="s">
        <v>138</v>
      </c>
      <c r="G216" s="50">
        <v>1000</v>
      </c>
      <c r="H216" s="7">
        <v>8.0000000000000002E-3</v>
      </c>
      <c r="I216" s="7">
        <v>8.0000000000000002E-3</v>
      </c>
      <c r="J216" s="7">
        <v>8.0000000000000002E-3</v>
      </c>
      <c r="K216" s="7">
        <v>7.0000000000000001E-3</v>
      </c>
      <c r="L216" s="7">
        <v>7.0000000000000001E-3</v>
      </c>
      <c r="M216" s="7">
        <v>7.0000000000000001E-3</v>
      </c>
      <c r="N216" s="50">
        <f t="shared" si="61"/>
        <v>8</v>
      </c>
      <c r="O216" s="50">
        <f t="shared" si="62"/>
        <v>8</v>
      </c>
      <c r="P216" s="50">
        <f t="shared" si="63"/>
        <v>8</v>
      </c>
      <c r="Q216" s="69"/>
      <c r="R216" s="69"/>
      <c r="S216" s="69"/>
      <c r="T216" s="69"/>
      <c r="U216" s="69"/>
      <c r="V216" s="70"/>
      <c r="W216" s="41"/>
    </row>
    <row r="217" spans="2:23" ht="15.75" x14ac:dyDescent="0.25">
      <c r="B217" s="23" t="s">
        <v>74</v>
      </c>
      <c r="C217" s="51">
        <v>100</v>
      </c>
      <c r="D217" s="51">
        <v>100</v>
      </c>
      <c r="E217" s="51">
        <v>100</v>
      </c>
      <c r="F217" s="8" t="s">
        <v>75</v>
      </c>
      <c r="G217" s="50">
        <v>740</v>
      </c>
      <c r="H217" s="7">
        <v>0.1</v>
      </c>
      <c r="I217" s="7">
        <v>0.1</v>
      </c>
      <c r="J217" s="7">
        <v>0.1</v>
      </c>
      <c r="K217" s="7">
        <v>0.1</v>
      </c>
      <c r="L217" s="7">
        <v>0.1</v>
      </c>
      <c r="M217" s="7">
        <v>0.1</v>
      </c>
      <c r="N217" s="50">
        <f t="shared" si="61"/>
        <v>74</v>
      </c>
      <c r="O217" s="50">
        <f t="shared" si="62"/>
        <v>74</v>
      </c>
      <c r="P217" s="50">
        <f t="shared" si="63"/>
        <v>74</v>
      </c>
      <c r="Q217" s="50">
        <f t="shared" ref="Q217:Q218" si="67">SUM(N217)</f>
        <v>74</v>
      </c>
      <c r="R217" s="50">
        <f t="shared" ref="R217:R218" si="68">SUM(O217)</f>
        <v>74</v>
      </c>
      <c r="S217" s="50">
        <f t="shared" ref="S217:S218" si="69">SUM(P217)</f>
        <v>74</v>
      </c>
      <c r="T217" s="51">
        <f t="shared" ref="T217:T218" si="70">Q217+Q217*50%</f>
        <v>111</v>
      </c>
      <c r="U217" s="50">
        <f t="shared" ref="U217:U218" si="71">R217+R217*50%</f>
        <v>111</v>
      </c>
      <c r="V217" s="60">
        <f t="shared" ref="V217:V218" si="72">S217+S217*50%</f>
        <v>111</v>
      </c>
      <c r="W217" s="41"/>
    </row>
    <row r="218" spans="2:23" ht="15.75" x14ac:dyDescent="0.25">
      <c r="B218" s="109" t="s">
        <v>50</v>
      </c>
      <c r="C218" s="51">
        <v>20</v>
      </c>
      <c r="D218" s="51">
        <v>35</v>
      </c>
      <c r="E218" s="51">
        <v>40</v>
      </c>
      <c r="F218" s="26" t="s">
        <v>50</v>
      </c>
      <c r="G218" s="50">
        <v>594</v>
      </c>
      <c r="H218" s="7">
        <v>0.02</v>
      </c>
      <c r="I218" s="51">
        <v>3.5000000000000003E-2</v>
      </c>
      <c r="J218" s="7">
        <v>0.04</v>
      </c>
      <c r="K218" s="7">
        <v>0.02</v>
      </c>
      <c r="L218" s="51">
        <v>3.5000000000000003E-2</v>
      </c>
      <c r="M218" s="7">
        <v>0.04</v>
      </c>
      <c r="N218" s="50">
        <f t="shared" si="61"/>
        <v>11.88</v>
      </c>
      <c r="O218" s="50">
        <f t="shared" si="62"/>
        <v>20.790000000000003</v>
      </c>
      <c r="P218" s="50">
        <f t="shared" si="63"/>
        <v>23.76</v>
      </c>
      <c r="Q218" s="50">
        <f t="shared" si="67"/>
        <v>11.88</v>
      </c>
      <c r="R218" s="50">
        <f t="shared" si="68"/>
        <v>20.790000000000003</v>
      </c>
      <c r="S218" s="50">
        <f t="shared" si="69"/>
        <v>23.76</v>
      </c>
      <c r="T218" s="51">
        <f t="shared" si="70"/>
        <v>17.82</v>
      </c>
      <c r="U218" s="50">
        <f t="shared" si="71"/>
        <v>31.185000000000002</v>
      </c>
      <c r="V218" s="60">
        <f t="shared" si="72"/>
        <v>35.64</v>
      </c>
      <c r="W218" s="41"/>
    </row>
    <row r="219" spans="2:23" ht="15.75" x14ac:dyDescent="0.25">
      <c r="B219" s="23"/>
      <c r="C219" s="8"/>
      <c r="D219" s="8"/>
      <c r="E219" s="8"/>
      <c r="F219" s="8"/>
      <c r="G219" s="50"/>
      <c r="H219" s="8"/>
      <c r="I219" s="8"/>
      <c r="J219" s="8"/>
      <c r="K219" s="8"/>
      <c r="L219" s="8"/>
      <c r="M219" s="8"/>
      <c r="N219" s="50"/>
      <c r="O219" s="50"/>
      <c r="P219" s="50"/>
      <c r="Q219" s="27">
        <f>SUM(Q204:Q218)</f>
        <v>467.47099999999995</v>
      </c>
      <c r="R219" s="27">
        <f t="shared" ref="R219:V219" si="73">SUM(R204:R218)</f>
        <v>479.19499999999994</v>
      </c>
      <c r="S219" s="27">
        <f t="shared" si="73"/>
        <v>802.67100000000005</v>
      </c>
      <c r="T219" s="27">
        <f t="shared" si="73"/>
        <v>701.20650000000001</v>
      </c>
      <c r="U219" s="27">
        <f t="shared" si="73"/>
        <v>718.79250000000002</v>
      </c>
      <c r="V219" s="114">
        <f t="shared" si="73"/>
        <v>1204.0065000000002</v>
      </c>
      <c r="W219" s="41"/>
    </row>
    <row r="220" spans="2:23" ht="15.75" x14ac:dyDescent="0.25">
      <c r="B220" s="120" t="s">
        <v>134</v>
      </c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121"/>
      <c r="W220" s="41"/>
    </row>
    <row r="221" spans="2:23" ht="15.75" x14ac:dyDescent="0.25">
      <c r="B221" s="116" t="s">
        <v>108</v>
      </c>
      <c r="C221" s="68">
        <v>60</v>
      </c>
      <c r="D221" s="68">
        <v>100</v>
      </c>
      <c r="E221" s="68">
        <v>100</v>
      </c>
      <c r="F221" s="8" t="s">
        <v>22</v>
      </c>
      <c r="G221" s="50">
        <v>177</v>
      </c>
      <c r="H221" s="51">
        <v>6.5000000000000002E-2</v>
      </c>
      <c r="I221" s="51">
        <v>0.108</v>
      </c>
      <c r="J221" s="51">
        <v>0.108</v>
      </c>
      <c r="K221" s="51">
        <v>5.1999999999999998E-2</v>
      </c>
      <c r="L221" s="51">
        <v>8.5999999999999993E-2</v>
      </c>
      <c r="M221" s="51">
        <v>8.5999999999999993E-2</v>
      </c>
      <c r="N221" s="50">
        <f t="shared" ref="N221:N245" si="74">H221*G221</f>
        <v>11.505000000000001</v>
      </c>
      <c r="O221" s="50">
        <f t="shared" ref="O221:O245" si="75">I221*G221</f>
        <v>19.116</v>
      </c>
      <c r="P221" s="50">
        <f t="shared" ref="P221:P245" si="76">J221*G221</f>
        <v>19.116</v>
      </c>
      <c r="Q221" s="69">
        <f>SUM(N221:N223)</f>
        <v>32.411999999999999</v>
      </c>
      <c r="R221" s="69">
        <f>SUM(O221:O223)</f>
        <v>48.357999999999997</v>
      </c>
      <c r="S221" s="69">
        <f>SUM(P221:P223)</f>
        <v>48.357999999999997</v>
      </c>
      <c r="T221" s="69">
        <f>Q221+Q221*50%</f>
        <v>48.617999999999995</v>
      </c>
      <c r="U221" s="69">
        <f>R221+R221*50%</f>
        <v>72.536999999999992</v>
      </c>
      <c r="V221" s="70">
        <f>S221+S221*50%</f>
        <v>72.536999999999992</v>
      </c>
      <c r="W221" s="41"/>
    </row>
    <row r="222" spans="2:23" ht="15.75" x14ac:dyDescent="0.25">
      <c r="B222" s="116"/>
      <c r="C222" s="68"/>
      <c r="D222" s="68"/>
      <c r="E222" s="68"/>
      <c r="F222" s="8" t="s">
        <v>87</v>
      </c>
      <c r="G222" s="50">
        <v>5603</v>
      </c>
      <c r="H222" s="51">
        <v>3.0000000000000001E-3</v>
      </c>
      <c r="I222" s="51">
        <v>4.0000000000000001E-3</v>
      </c>
      <c r="J222" s="51">
        <v>4.0000000000000001E-3</v>
      </c>
      <c r="K222" s="51">
        <v>3.0000000000000001E-3</v>
      </c>
      <c r="L222" s="51">
        <v>4.0000000000000001E-3</v>
      </c>
      <c r="M222" s="51">
        <v>4.0000000000000001E-3</v>
      </c>
      <c r="N222" s="50">
        <f t="shared" si="74"/>
        <v>16.809000000000001</v>
      </c>
      <c r="O222" s="50">
        <f t="shared" si="75"/>
        <v>22.411999999999999</v>
      </c>
      <c r="P222" s="50">
        <f t="shared" si="76"/>
        <v>22.411999999999999</v>
      </c>
      <c r="Q222" s="69"/>
      <c r="R222" s="69"/>
      <c r="S222" s="69"/>
      <c r="T222" s="69"/>
      <c r="U222" s="69"/>
      <c r="V222" s="70"/>
      <c r="W222" s="41"/>
    </row>
    <row r="223" spans="2:23" ht="15.75" x14ac:dyDescent="0.25">
      <c r="B223" s="116"/>
      <c r="C223" s="68"/>
      <c r="D223" s="68"/>
      <c r="E223" s="68"/>
      <c r="F223" s="8" t="s">
        <v>24</v>
      </c>
      <c r="G223" s="50">
        <v>683</v>
      </c>
      <c r="H223" s="51">
        <v>6.0000000000000001E-3</v>
      </c>
      <c r="I223" s="51">
        <v>0.01</v>
      </c>
      <c r="J223" s="51">
        <v>0.01</v>
      </c>
      <c r="K223" s="51">
        <v>6.0000000000000001E-3</v>
      </c>
      <c r="L223" s="51">
        <v>0.01</v>
      </c>
      <c r="M223" s="51">
        <v>0.01</v>
      </c>
      <c r="N223" s="50">
        <f t="shared" si="74"/>
        <v>4.0979999999999999</v>
      </c>
      <c r="O223" s="50">
        <f t="shared" si="75"/>
        <v>6.83</v>
      </c>
      <c r="P223" s="50">
        <f t="shared" si="76"/>
        <v>6.83</v>
      </c>
      <c r="Q223" s="69"/>
      <c r="R223" s="69"/>
      <c r="S223" s="69"/>
      <c r="T223" s="69"/>
      <c r="U223" s="69"/>
      <c r="V223" s="70"/>
      <c r="W223" s="41"/>
    </row>
    <row r="224" spans="2:23" ht="63" x14ac:dyDescent="0.25">
      <c r="B224" s="67" t="s">
        <v>135</v>
      </c>
      <c r="C224" s="68">
        <v>200</v>
      </c>
      <c r="D224" s="68">
        <v>200</v>
      </c>
      <c r="E224" s="68">
        <v>250</v>
      </c>
      <c r="F224" s="31" t="s">
        <v>66</v>
      </c>
      <c r="G224" s="50">
        <v>1500</v>
      </c>
      <c r="H224" s="7">
        <v>0.16</v>
      </c>
      <c r="I224" s="7">
        <v>0.16</v>
      </c>
      <c r="J224" s="7">
        <v>0.21299999999999999</v>
      </c>
      <c r="K224" s="7">
        <v>0.109</v>
      </c>
      <c r="L224" s="7">
        <v>0.109</v>
      </c>
      <c r="M224" s="7">
        <v>0.14499999999999999</v>
      </c>
      <c r="N224" s="50">
        <f t="shared" si="74"/>
        <v>240</v>
      </c>
      <c r="O224" s="50">
        <f t="shared" si="75"/>
        <v>240</v>
      </c>
      <c r="P224" s="50">
        <f t="shared" si="76"/>
        <v>319.5</v>
      </c>
      <c r="Q224" s="69">
        <f>SUM(N224:N231)</f>
        <v>277.07779999999997</v>
      </c>
      <c r="R224" s="69">
        <f>SUM(O224:O231)</f>
        <v>277.07779999999997</v>
      </c>
      <c r="S224" s="69">
        <f>SUM(P224:P231)</f>
        <v>363.62570000000005</v>
      </c>
      <c r="T224" s="69">
        <f>Q224+Q224*50%</f>
        <v>415.61669999999992</v>
      </c>
      <c r="U224" s="69">
        <f>R224+R224*50%</f>
        <v>415.61669999999992</v>
      </c>
      <c r="V224" s="70">
        <f>S224+S224*50%</f>
        <v>545.43855000000008</v>
      </c>
      <c r="W224" s="41"/>
    </row>
    <row r="225" spans="2:23" ht="15.75" x14ac:dyDescent="0.25">
      <c r="B225" s="67"/>
      <c r="C225" s="68"/>
      <c r="D225" s="68"/>
      <c r="E225" s="68"/>
      <c r="F225" s="8" t="s">
        <v>24</v>
      </c>
      <c r="G225" s="50">
        <v>683</v>
      </c>
      <c r="H225" s="7">
        <v>5.0000000000000001E-3</v>
      </c>
      <c r="I225" s="7">
        <v>5.0000000000000001E-3</v>
      </c>
      <c r="J225" s="7">
        <v>6.0000000000000001E-3</v>
      </c>
      <c r="K225" s="7">
        <v>5.0000000000000001E-3</v>
      </c>
      <c r="L225" s="7">
        <v>5.0000000000000001E-3</v>
      </c>
      <c r="M225" s="7">
        <v>6.0000000000000001E-3</v>
      </c>
      <c r="N225" s="50">
        <f t="shared" si="74"/>
        <v>3.415</v>
      </c>
      <c r="O225" s="50">
        <f t="shared" si="75"/>
        <v>3.415</v>
      </c>
      <c r="P225" s="50">
        <f t="shared" si="76"/>
        <v>4.0979999999999999</v>
      </c>
      <c r="Q225" s="69"/>
      <c r="R225" s="69"/>
      <c r="S225" s="69"/>
      <c r="T225" s="69"/>
      <c r="U225" s="69"/>
      <c r="V225" s="70"/>
      <c r="W225" s="41"/>
    </row>
    <row r="226" spans="2:23" ht="15.75" x14ac:dyDescent="0.25">
      <c r="B226" s="67"/>
      <c r="C226" s="68"/>
      <c r="D226" s="68"/>
      <c r="E226" s="68"/>
      <c r="F226" s="8" t="s">
        <v>67</v>
      </c>
      <c r="G226" s="50">
        <v>211</v>
      </c>
      <c r="H226" s="7">
        <v>0.107</v>
      </c>
      <c r="I226" s="7">
        <v>0.107</v>
      </c>
      <c r="J226" s="7">
        <v>0.128</v>
      </c>
      <c r="K226" s="7">
        <v>0.08</v>
      </c>
      <c r="L226" s="7">
        <v>0.08</v>
      </c>
      <c r="M226" s="7">
        <v>9.6000000000000002E-2</v>
      </c>
      <c r="N226" s="50">
        <f t="shared" si="74"/>
        <v>22.576999999999998</v>
      </c>
      <c r="O226" s="50">
        <f t="shared" si="75"/>
        <v>22.576999999999998</v>
      </c>
      <c r="P226" s="50">
        <f t="shared" si="76"/>
        <v>27.007999999999999</v>
      </c>
      <c r="Q226" s="69"/>
      <c r="R226" s="69"/>
      <c r="S226" s="69"/>
      <c r="T226" s="69"/>
      <c r="U226" s="69"/>
      <c r="V226" s="70"/>
      <c r="W226" s="41"/>
    </row>
    <row r="227" spans="2:23" ht="15.75" x14ac:dyDescent="0.25">
      <c r="B227" s="67"/>
      <c r="C227" s="68"/>
      <c r="D227" s="68"/>
      <c r="E227" s="68"/>
      <c r="F227" s="8" t="s">
        <v>22</v>
      </c>
      <c r="G227" s="50">
        <v>177</v>
      </c>
      <c r="H227" s="7">
        <v>2.1999999999999999E-2</v>
      </c>
      <c r="I227" s="7">
        <v>2.1999999999999999E-2</v>
      </c>
      <c r="J227" s="7">
        <v>2.5999999999999999E-2</v>
      </c>
      <c r="K227" s="7">
        <v>1.7999999999999999E-2</v>
      </c>
      <c r="L227" s="7">
        <v>1.7999999999999999E-2</v>
      </c>
      <c r="M227" s="7">
        <v>2.1000000000000001E-2</v>
      </c>
      <c r="N227" s="50">
        <f t="shared" si="74"/>
        <v>3.8939999999999997</v>
      </c>
      <c r="O227" s="50">
        <f t="shared" si="75"/>
        <v>3.8939999999999997</v>
      </c>
      <c r="P227" s="50">
        <f t="shared" si="76"/>
        <v>4.6019999999999994</v>
      </c>
      <c r="Q227" s="69"/>
      <c r="R227" s="69"/>
      <c r="S227" s="69"/>
      <c r="T227" s="69"/>
      <c r="U227" s="69"/>
      <c r="V227" s="70"/>
      <c r="W227" s="41"/>
    </row>
    <row r="228" spans="2:23" ht="15.75" x14ac:dyDescent="0.25">
      <c r="B228" s="67"/>
      <c r="C228" s="68"/>
      <c r="D228" s="68"/>
      <c r="E228" s="68"/>
      <c r="F228" s="8" t="s">
        <v>23</v>
      </c>
      <c r="G228" s="50">
        <v>133</v>
      </c>
      <c r="H228" s="51">
        <v>1.2E-2</v>
      </c>
      <c r="I228" s="51">
        <v>1.2E-2</v>
      </c>
      <c r="J228" s="7">
        <v>1.4E-2</v>
      </c>
      <c r="K228" s="7">
        <v>0.01</v>
      </c>
      <c r="L228" s="7">
        <v>0.01</v>
      </c>
      <c r="M228" s="7">
        <v>1.2E-2</v>
      </c>
      <c r="N228" s="50">
        <f t="shared" si="74"/>
        <v>1.5960000000000001</v>
      </c>
      <c r="O228" s="50">
        <f t="shared" si="75"/>
        <v>1.5960000000000001</v>
      </c>
      <c r="P228" s="50">
        <f t="shared" si="76"/>
        <v>1.8620000000000001</v>
      </c>
      <c r="Q228" s="69"/>
      <c r="R228" s="69"/>
      <c r="S228" s="69"/>
      <c r="T228" s="69"/>
      <c r="U228" s="69"/>
      <c r="V228" s="70"/>
      <c r="W228" s="41"/>
    </row>
    <row r="229" spans="2:23" ht="15.75" x14ac:dyDescent="0.25">
      <c r="B229" s="67"/>
      <c r="C229" s="68"/>
      <c r="D229" s="68"/>
      <c r="E229" s="68"/>
      <c r="F229" s="8" t="s">
        <v>25</v>
      </c>
      <c r="G229" s="50">
        <v>900</v>
      </c>
      <c r="H229" s="51">
        <v>6.0000000000000001E-3</v>
      </c>
      <c r="I229" s="51">
        <v>6.0000000000000001E-3</v>
      </c>
      <c r="J229" s="51">
        <v>7.0000000000000001E-3</v>
      </c>
      <c r="K229" s="51">
        <v>6.0000000000000001E-3</v>
      </c>
      <c r="L229" s="51">
        <v>6.0000000000000001E-3</v>
      </c>
      <c r="M229" s="51">
        <v>7.0000000000000001E-3</v>
      </c>
      <c r="N229" s="50">
        <f t="shared" si="74"/>
        <v>5.4</v>
      </c>
      <c r="O229" s="50">
        <f t="shared" si="75"/>
        <v>5.4</v>
      </c>
      <c r="P229" s="50">
        <f t="shared" si="76"/>
        <v>6.3</v>
      </c>
      <c r="Q229" s="69"/>
      <c r="R229" s="69"/>
      <c r="S229" s="69"/>
      <c r="T229" s="69"/>
      <c r="U229" s="69"/>
      <c r="V229" s="70"/>
      <c r="W229" s="41"/>
    </row>
    <row r="230" spans="2:23" ht="15.75" x14ac:dyDescent="0.25">
      <c r="B230" s="67"/>
      <c r="C230" s="68"/>
      <c r="D230" s="68"/>
      <c r="E230" s="68"/>
      <c r="F230" s="8" t="s">
        <v>26</v>
      </c>
      <c r="G230" s="50">
        <v>59.9</v>
      </c>
      <c r="H230" s="51">
        <v>2E-3</v>
      </c>
      <c r="I230" s="51">
        <v>2E-3</v>
      </c>
      <c r="J230" s="51">
        <v>3.0000000000000001E-3</v>
      </c>
      <c r="K230" s="51">
        <v>2E-3</v>
      </c>
      <c r="L230" s="51">
        <v>2E-3</v>
      </c>
      <c r="M230" s="51">
        <v>3.0000000000000001E-3</v>
      </c>
      <c r="N230" s="50">
        <f t="shared" si="74"/>
        <v>0.1198</v>
      </c>
      <c r="O230" s="50">
        <f t="shared" si="75"/>
        <v>0.1198</v>
      </c>
      <c r="P230" s="50">
        <f t="shared" si="76"/>
        <v>0.1797</v>
      </c>
      <c r="Q230" s="69"/>
      <c r="R230" s="69"/>
      <c r="S230" s="69"/>
      <c r="T230" s="69"/>
      <c r="U230" s="69"/>
      <c r="V230" s="70"/>
      <c r="W230" s="41"/>
    </row>
    <row r="231" spans="2:23" ht="15.75" x14ac:dyDescent="0.25">
      <c r="B231" s="67"/>
      <c r="C231" s="68"/>
      <c r="D231" s="68"/>
      <c r="E231" s="68"/>
      <c r="F231" s="8" t="s">
        <v>27</v>
      </c>
      <c r="G231" s="50">
        <v>76</v>
      </c>
      <c r="H231" s="51">
        <v>1E-3</v>
      </c>
      <c r="I231" s="51">
        <v>1E-3</v>
      </c>
      <c r="J231" s="51">
        <v>1E-3</v>
      </c>
      <c r="K231" s="51">
        <v>1E-3</v>
      </c>
      <c r="L231" s="51">
        <v>1E-3</v>
      </c>
      <c r="M231" s="51">
        <v>1E-3</v>
      </c>
      <c r="N231" s="50">
        <f t="shared" si="74"/>
        <v>7.5999999999999998E-2</v>
      </c>
      <c r="O231" s="50">
        <f t="shared" si="75"/>
        <v>7.5999999999999998E-2</v>
      </c>
      <c r="P231" s="50">
        <f t="shared" si="76"/>
        <v>7.5999999999999998E-2</v>
      </c>
      <c r="Q231" s="69"/>
      <c r="R231" s="69"/>
      <c r="S231" s="69"/>
      <c r="T231" s="69"/>
      <c r="U231" s="69"/>
      <c r="V231" s="70"/>
      <c r="W231" s="41"/>
    </row>
    <row r="232" spans="2:23" ht="15.75" x14ac:dyDescent="0.25">
      <c r="B232" s="67" t="s">
        <v>167</v>
      </c>
      <c r="C232" s="68">
        <v>200</v>
      </c>
      <c r="D232" s="68">
        <v>200</v>
      </c>
      <c r="E232" s="68">
        <v>200</v>
      </c>
      <c r="F232" s="31" t="s">
        <v>72</v>
      </c>
      <c r="G232" s="50">
        <v>740</v>
      </c>
      <c r="H232" s="51">
        <v>5.1999999999999998E-2</v>
      </c>
      <c r="I232" s="51">
        <v>5.1999999999999998E-2</v>
      </c>
      <c r="J232" s="51">
        <v>5.1999999999999998E-2</v>
      </c>
      <c r="K232" s="51">
        <v>4.4999999999999998E-2</v>
      </c>
      <c r="L232" s="51">
        <v>4.4999999999999998E-2</v>
      </c>
      <c r="M232" s="51">
        <v>4.4999999999999998E-2</v>
      </c>
      <c r="N232" s="50">
        <f t="shared" si="74"/>
        <v>38.479999999999997</v>
      </c>
      <c r="O232" s="50">
        <f t="shared" si="75"/>
        <v>38.479999999999997</v>
      </c>
      <c r="P232" s="50">
        <f t="shared" si="76"/>
        <v>38.479999999999997</v>
      </c>
      <c r="Q232" s="69">
        <f>SUM(N232:N235)</f>
        <v>73.02</v>
      </c>
      <c r="R232" s="69">
        <f>SUM(O232:O235)</f>
        <v>73.02</v>
      </c>
      <c r="S232" s="69">
        <f>SUM(P232:P235)</f>
        <v>73.02</v>
      </c>
      <c r="T232" s="69">
        <f>Q232+Q232*50%</f>
        <v>109.53</v>
      </c>
      <c r="U232" s="69">
        <f>R232+R232*50%</f>
        <v>109.53</v>
      </c>
      <c r="V232" s="70">
        <f>S232+S232*50%</f>
        <v>109.53</v>
      </c>
      <c r="W232" s="41"/>
    </row>
    <row r="233" spans="2:23" ht="15.75" x14ac:dyDescent="0.25">
      <c r="B233" s="67"/>
      <c r="C233" s="68"/>
      <c r="D233" s="68"/>
      <c r="E233" s="68"/>
      <c r="F233" s="8" t="s">
        <v>35</v>
      </c>
      <c r="G233" s="50">
        <v>435</v>
      </c>
      <c r="H233" s="7">
        <v>2.4E-2</v>
      </c>
      <c r="I233" s="7">
        <v>2.4E-2</v>
      </c>
      <c r="J233" s="7">
        <v>2.4E-2</v>
      </c>
      <c r="K233" s="7">
        <v>2.4E-2</v>
      </c>
      <c r="L233" s="7">
        <v>2.4E-2</v>
      </c>
      <c r="M233" s="7">
        <v>2.4E-2</v>
      </c>
      <c r="N233" s="50">
        <f t="shared" si="74"/>
        <v>10.44</v>
      </c>
      <c r="O233" s="50">
        <f t="shared" si="75"/>
        <v>10.44</v>
      </c>
      <c r="P233" s="50">
        <f t="shared" si="76"/>
        <v>10.44</v>
      </c>
      <c r="Q233" s="68"/>
      <c r="R233" s="68"/>
      <c r="S233" s="68"/>
      <c r="T233" s="68"/>
      <c r="U233" s="68"/>
      <c r="V233" s="71"/>
      <c r="W233" s="41"/>
    </row>
    <row r="234" spans="2:23" ht="15.75" x14ac:dyDescent="0.25">
      <c r="B234" s="67"/>
      <c r="C234" s="68"/>
      <c r="D234" s="68"/>
      <c r="E234" s="68"/>
      <c r="F234" s="8" t="s">
        <v>73</v>
      </c>
      <c r="G234" s="50">
        <v>1000</v>
      </c>
      <c r="H234" s="51">
        <v>1E-4</v>
      </c>
      <c r="I234" s="51">
        <v>1E-4</v>
      </c>
      <c r="J234" s="51">
        <v>1E-4</v>
      </c>
      <c r="K234" s="51">
        <v>1E-4</v>
      </c>
      <c r="L234" s="51">
        <v>1E-4</v>
      </c>
      <c r="M234" s="51">
        <v>1E-4</v>
      </c>
      <c r="N234" s="50">
        <f t="shared" si="74"/>
        <v>0.1</v>
      </c>
      <c r="O234" s="50">
        <f t="shared" si="75"/>
        <v>0.1</v>
      </c>
      <c r="P234" s="50">
        <f t="shared" si="76"/>
        <v>0.1</v>
      </c>
      <c r="Q234" s="68"/>
      <c r="R234" s="68"/>
      <c r="S234" s="68"/>
      <c r="T234" s="68"/>
      <c r="U234" s="68"/>
      <c r="V234" s="71"/>
      <c r="W234" s="41"/>
    </row>
    <row r="235" spans="2:23" ht="15.75" x14ac:dyDescent="0.25">
      <c r="B235" s="67"/>
      <c r="C235" s="68"/>
      <c r="D235" s="68"/>
      <c r="E235" s="68"/>
      <c r="F235" s="8" t="s">
        <v>70</v>
      </c>
      <c r="G235" s="50">
        <v>1500</v>
      </c>
      <c r="H235" s="51">
        <v>1.6E-2</v>
      </c>
      <c r="I235" s="51">
        <v>1.6E-2</v>
      </c>
      <c r="J235" s="51">
        <v>1.6E-2</v>
      </c>
      <c r="K235" s="51">
        <v>1.6E-2</v>
      </c>
      <c r="L235" s="51">
        <v>1.6E-2</v>
      </c>
      <c r="M235" s="51">
        <v>1.6E-2</v>
      </c>
      <c r="N235" s="50">
        <f t="shared" si="74"/>
        <v>24</v>
      </c>
      <c r="O235" s="50">
        <f t="shared" si="75"/>
        <v>24</v>
      </c>
      <c r="P235" s="50">
        <f t="shared" si="76"/>
        <v>24</v>
      </c>
      <c r="Q235" s="68"/>
      <c r="R235" s="68"/>
      <c r="S235" s="68"/>
      <c r="T235" s="68"/>
      <c r="U235" s="68"/>
      <c r="V235" s="71"/>
      <c r="W235" s="41"/>
    </row>
    <row r="236" spans="2:23" ht="15.75" x14ac:dyDescent="0.25">
      <c r="B236" s="67" t="s">
        <v>153</v>
      </c>
      <c r="C236" s="68">
        <v>60</v>
      </c>
      <c r="D236" s="68">
        <v>80</v>
      </c>
      <c r="E236" s="68">
        <v>80</v>
      </c>
      <c r="F236" s="52" t="s">
        <v>122</v>
      </c>
      <c r="G236" s="50">
        <v>495</v>
      </c>
      <c r="H236" s="7">
        <v>3.3000000000000002E-2</v>
      </c>
      <c r="I236" s="7">
        <v>0.04</v>
      </c>
      <c r="J236" s="7">
        <v>0.04</v>
      </c>
      <c r="K236" s="7">
        <v>3.3000000000000002E-2</v>
      </c>
      <c r="L236" s="7">
        <v>0.04</v>
      </c>
      <c r="M236" s="7">
        <v>0.04</v>
      </c>
      <c r="N236" s="50">
        <f t="shared" si="74"/>
        <v>16.335000000000001</v>
      </c>
      <c r="O236" s="50">
        <f t="shared" si="75"/>
        <v>19.8</v>
      </c>
      <c r="P236" s="50">
        <f t="shared" si="76"/>
        <v>19.8</v>
      </c>
      <c r="Q236" s="69">
        <f>SUM(N236:N244)</f>
        <v>73.50500000000001</v>
      </c>
      <c r="R236" s="69">
        <f>SUM(O236:O244)</f>
        <v>95.983000000000004</v>
      </c>
      <c r="S236" s="69">
        <f>SUM(P236:P244)</f>
        <v>95.983000000000004</v>
      </c>
      <c r="T236" s="69">
        <f>Q236+Q236*50%</f>
        <v>110.25750000000002</v>
      </c>
      <c r="U236" s="69">
        <f>R236+R236*50%</f>
        <v>143.97450000000001</v>
      </c>
      <c r="V236" s="70">
        <f>S236+S236*50%</f>
        <v>143.97450000000001</v>
      </c>
      <c r="W236" s="41"/>
    </row>
    <row r="237" spans="2:23" ht="15.75" x14ac:dyDescent="0.25">
      <c r="B237" s="67"/>
      <c r="C237" s="68"/>
      <c r="D237" s="68"/>
      <c r="E237" s="68"/>
      <c r="F237" s="52" t="s">
        <v>35</v>
      </c>
      <c r="G237" s="50">
        <v>435</v>
      </c>
      <c r="H237" s="7">
        <v>3.0000000000000001E-3</v>
      </c>
      <c r="I237" s="7">
        <v>4.0000000000000001E-3</v>
      </c>
      <c r="J237" s="7">
        <v>4.0000000000000001E-3</v>
      </c>
      <c r="K237" s="7">
        <v>3.0000000000000001E-3</v>
      </c>
      <c r="L237" s="7">
        <v>4.0000000000000001E-3</v>
      </c>
      <c r="M237" s="7">
        <v>4.0000000000000001E-3</v>
      </c>
      <c r="N237" s="50">
        <f t="shared" si="74"/>
        <v>1.3049999999999999</v>
      </c>
      <c r="O237" s="50">
        <f t="shared" si="75"/>
        <v>1.74</v>
      </c>
      <c r="P237" s="50">
        <f t="shared" si="76"/>
        <v>1.74</v>
      </c>
      <c r="Q237" s="69"/>
      <c r="R237" s="69"/>
      <c r="S237" s="69"/>
      <c r="T237" s="69"/>
      <c r="U237" s="69"/>
      <c r="V237" s="70"/>
      <c r="W237" s="41"/>
    </row>
    <row r="238" spans="2:23" ht="15.75" x14ac:dyDescent="0.25">
      <c r="B238" s="67"/>
      <c r="C238" s="68"/>
      <c r="D238" s="68"/>
      <c r="E238" s="68"/>
      <c r="F238" s="52" t="s">
        <v>123</v>
      </c>
      <c r="G238" s="50">
        <v>5028</v>
      </c>
      <c r="H238" s="7">
        <v>2E-3</v>
      </c>
      <c r="I238" s="7">
        <v>3.0000000000000001E-3</v>
      </c>
      <c r="J238" s="7">
        <v>3.0000000000000001E-3</v>
      </c>
      <c r="K238" s="7">
        <v>2E-3</v>
      </c>
      <c r="L238" s="7">
        <v>3.0000000000000001E-3</v>
      </c>
      <c r="M238" s="7">
        <v>3.0000000000000001E-3</v>
      </c>
      <c r="N238" s="50">
        <f t="shared" si="74"/>
        <v>10.056000000000001</v>
      </c>
      <c r="O238" s="50">
        <f t="shared" si="75"/>
        <v>15.084</v>
      </c>
      <c r="P238" s="50">
        <f t="shared" si="76"/>
        <v>15.084</v>
      </c>
      <c r="Q238" s="69"/>
      <c r="R238" s="69"/>
      <c r="S238" s="69"/>
      <c r="T238" s="69"/>
      <c r="U238" s="69"/>
      <c r="V238" s="70"/>
      <c r="W238" s="41"/>
    </row>
    <row r="239" spans="2:23" ht="15.75" x14ac:dyDescent="0.25">
      <c r="B239" s="67"/>
      <c r="C239" s="68"/>
      <c r="D239" s="68"/>
      <c r="E239" s="68"/>
      <c r="F239" s="52" t="s">
        <v>105</v>
      </c>
      <c r="G239" s="50">
        <v>50</v>
      </c>
      <c r="H239" s="7">
        <v>2E-3</v>
      </c>
      <c r="I239" s="7">
        <v>3.0000000000000001E-3</v>
      </c>
      <c r="J239" s="7">
        <v>3.0000000000000001E-3</v>
      </c>
      <c r="K239" s="7">
        <v>2E-3</v>
      </c>
      <c r="L239" s="7">
        <v>3.0000000000000001E-3</v>
      </c>
      <c r="M239" s="7">
        <v>3.0000000000000001E-3</v>
      </c>
      <c r="N239" s="50">
        <f t="shared" si="74"/>
        <v>0.1</v>
      </c>
      <c r="O239" s="50">
        <f t="shared" si="75"/>
        <v>0.15</v>
      </c>
      <c r="P239" s="50">
        <f t="shared" si="76"/>
        <v>0.15</v>
      </c>
      <c r="Q239" s="69"/>
      <c r="R239" s="69"/>
      <c r="S239" s="69"/>
      <c r="T239" s="69"/>
      <c r="U239" s="69"/>
      <c r="V239" s="70"/>
      <c r="W239" s="41"/>
    </row>
    <row r="240" spans="2:23" ht="15.75" x14ac:dyDescent="0.25">
      <c r="B240" s="67"/>
      <c r="C240" s="68"/>
      <c r="D240" s="68"/>
      <c r="E240" s="68"/>
      <c r="F240" s="52" t="s">
        <v>27</v>
      </c>
      <c r="G240" s="50">
        <v>76</v>
      </c>
      <c r="H240" s="7">
        <v>1E-3</v>
      </c>
      <c r="I240" s="7">
        <v>1E-3</v>
      </c>
      <c r="J240" s="7">
        <v>1E-3</v>
      </c>
      <c r="K240" s="7">
        <v>1E-3</v>
      </c>
      <c r="L240" s="7">
        <v>1E-3</v>
      </c>
      <c r="M240" s="7">
        <v>1E-3</v>
      </c>
      <c r="N240" s="50">
        <f t="shared" si="74"/>
        <v>7.5999999999999998E-2</v>
      </c>
      <c r="O240" s="50">
        <f t="shared" si="75"/>
        <v>7.5999999999999998E-2</v>
      </c>
      <c r="P240" s="50">
        <f t="shared" si="76"/>
        <v>7.5999999999999998E-2</v>
      </c>
      <c r="Q240" s="69"/>
      <c r="R240" s="69"/>
      <c r="S240" s="69"/>
      <c r="T240" s="69"/>
      <c r="U240" s="69"/>
      <c r="V240" s="70"/>
      <c r="W240" s="41"/>
    </row>
    <row r="241" spans="2:23" ht="15.75" x14ac:dyDescent="0.25">
      <c r="B241" s="67"/>
      <c r="C241" s="68"/>
      <c r="D241" s="68"/>
      <c r="E241" s="68"/>
      <c r="F241" s="52" t="s">
        <v>152</v>
      </c>
      <c r="G241" s="50">
        <v>2500</v>
      </c>
      <c r="H241" s="7">
        <v>1E-3</v>
      </c>
      <c r="I241" s="7">
        <v>1E-3</v>
      </c>
      <c r="J241" s="7">
        <v>1E-3</v>
      </c>
      <c r="K241" s="7">
        <v>1E-3</v>
      </c>
      <c r="L241" s="7">
        <v>1E-3</v>
      </c>
      <c r="M241" s="7">
        <v>1E-3</v>
      </c>
      <c r="N241" s="50">
        <f t="shared" si="74"/>
        <v>2.5</v>
      </c>
      <c r="O241" s="50">
        <f t="shared" si="75"/>
        <v>2.5</v>
      </c>
      <c r="P241" s="50">
        <f t="shared" si="76"/>
        <v>2.5</v>
      </c>
      <c r="Q241" s="69"/>
      <c r="R241" s="69"/>
      <c r="S241" s="69"/>
      <c r="T241" s="69"/>
      <c r="U241" s="69"/>
      <c r="V241" s="70"/>
      <c r="W241" s="41"/>
    </row>
    <row r="242" spans="2:23" ht="15.75" x14ac:dyDescent="0.25">
      <c r="B242" s="67"/>
      <c r="C242" s="68"/>
      <c r="D242" s="68"/>
      <c r="E242" s="68"/>
      <c r="F242" s="52" t="s">
        <v>125</v>
      </c>
      <c r="G242" s="50">
        <v>1500</v>
      </c>
      <c r="H242" s="7">
        <v>2.8000000000000001E-2</v>
      </c>
      <c r="I242" s="7">
        <v>3.6999999999999998E-2</v>
      </c>
      <c r="J242" s="7">
        <v>3.6999999999999998E-2</v>
      </c>
      <c r="K242" s="7">
        <v>2.8000000000000001E-2</v>
      </c>
      <c r="L242" s="7">
        <v>3.6999999999999998E-2</v>
      </c>
      <c r="M242" s="7">
        <v>3.6999999999999998E-2</v>
      </c>
      <c r="N242" s="50">
        <f t="shared" si="74"/>
        <v>42</v>
      </c>
      <c r="O242" s="50">
        <f t="shared" si="75"/>
        <v>55.5</v>
      </c>
      <c r="P242" s="50">
        <f t="shared" si="76"/>
        <v>55.5</v>
      </c>
      <c r="Q242" s="69"/>
      <c r="R242" s="69"/>
      <c r="S242" s="69"/>
      <c r="T242" s="69"/>
      <c r="U242" s="69"/>
      <c r="V242" s="70"/>
      <c r="W242" s="41"/>
    </row>
    <row r="243" spans="2:23" ht="15.75" x14ac:dyDescent="0.25">
      <c r="B243" s="67"/>
      <c r="C243" s="68"/>
      <c r="D243" s="68"/>
      <c r="E243" s="68"/>
      <c r="F243" s="52" t="s">
        <v>126</v>
      </c>
      <c r="G243" s="50">
        <v>1500</v>
      </c>
      <c r="H243" s="34">
        <v>2.9999999999999997E-4</v>
      </c>
      <c r="I243" s="34">
        <v>2.9999999999999997E-4</v>
      </c>
      <c r="J243" s="34">
        <v>2.9999999999999997E-4</v>
      </c>
      <c r="K243" s="34">
        <v>2.9999999999999997E-4</v>
      </c>
      <c r="L243" s="34">
        <v>2.9999999999999997E-4</v>
      </c>
      <c r="M243" s="34">
        <v>2.9999999999999997E-4</v>
      </c>
      <c r="N243" s="50">
        <f t="shared" si="74"/>
        <v>0.44999999999999996</v>
      </c>
      <c r="O243" s="50">
        <f t="shared" si="75"/>
        <v>0.44999999999999996</v>
      </c>
      <c r="P243" s="50">
        <f t="shared" si="76"/>
        <v>0.44999999999999996</v>
      </c>
      <c r="Q243" s="69"/>
      <c r="R243" s="69"/>
      <c r="S243" s="69"/>
      <c r="T243" s="69"/>
      <c r="U243" s="69"/>
      <c r="V243" s="70"/>
      <c r="W243" s="41"/>
    </row>
    <row r="244" spans="2:23" ht="15.75" x14ac:dyDescent="0.25">
      <c r="B244" s="67"/>
      <c r="C244" s="68"/>
      <c r="D244" s="68"/>
      <c r="E244" s="68"/>
      <c r="F244" s="52" t="s">
        <v>24</v>
      </c>
      <c r="G244" s="50">
        <v>683</v>
      </c>
      <c r="H244" s="7">
        <v>1E-3</v>
      </c>
      <c r="I244" s="7">
        <v>1E-3</v>
      </c>
      <c r="J244" s="7">
        <v>1E-3</v>
      </c>
      <c r="K244" s="7">
        <v>1E-3</v>
      </c>
      <c r="L244" s="7">
        <v>1E-3</v>
      </c>
      <c r="M244" s="7">
        <v>1E-3</v>
      </c>
      <c r="N244" s="50">
        <f t="shared" si="74"/>
        <v>0.68300000000000005</v>
      </c>
      <c r="O244" s="50">
        <f t="shared" si="75"/>
        <v>0.68300000000000005</v>
      </c>
      <c r="P244" s="50">
        <f t="shared" si="76"/>
        <v>0.68300000000000005</v>
      </c>
      <c r="Q244" s="69"/>
      <c r="R244" s="69"/>
      <c r="S244" s="69"/>
      <c r="T244" s="69"/>
      <c r="U244" s="69"/>
      <c r="V244" s="70"/>
      <c r="W244" s="41"/>
    </row>
    <row r="245" spans="2:23" ht="15.75" x14ac:dyDescent="0.25">
      <c r="B245" s="109" t="s">
        <v>50</v>
      </c>
      <c r="C245" s="51">
        <v>20</v>
      </c>
      <c r="D245" s="51">
        <v>35</v>
      </c>
      <c r="E245" s="51">
        <v>40</v>
      </c>
      <c r="F245" s="33" t="s">
        <v>37</v>
      </c>
      <c r="G245" s="50">
        <v>594</v>
      </c>
      <c r="H245" s="7">
        <v>0.02</v>
      </c>
      <c r="I245" s="51">
        <v>3.5000000000000003E-2</v>
      </c>
      <c r="J245" s="7">
        <v>0.04</v>
      </c>
      <c r="K245" s="7">
        <v>0.02</v>
      </c>
      <c r="L245" s="7">
        <v>3.5000000000000003E-2</v>
      </c>
      <c r="M245" s="7">
        <v>0.04</v>
      </c>
      <c r="N245" s="50">
        <f t="shared" si="74"/>
        <v>11.88</v>
      </c>
      <c r="O245" s="50">
        <f t="shared" si="75"/>
        <v>20.790000000000003</v>
      </c>
      <c r="P245" s="50">
        <f t="shared" si="76"/>
        <v>23.76</v>
      </c>
      <c r="Q245" s="50">
        <f>SUM(N245)</f>
        <v>11.88</v>
      </c>
      <c r="R245" s="50">
        <f>SUM(O245)</f>
        <v>20.790000000000003</v>
      </c>
      <c r="S245" s="50">
        <f>SUM(P245)</f>
        <v>23.76</v>
      </c>
      <c r="T245" s="50">
        <f>Q245+Q245*50%</f>
        <v>17.82</v>
      </c>
      <c r="U245" s="50">
        <f>R245+R245*50%</f>
        <v>31.185000000000002</v>
      </c>
      <c r="V245" s="60">
        <f>S245+S245*50%</f>
        <v>35.64</v>
      </c>
      <c r="W245" s="41"/>
    </row>
    <row r="246" spans="2:23" ht="15.75" x14ac:dyDescent="0.25">
      <c r="B246" s="23"/>
      <c r="C246" s="8"/>
      <c r="D246" s="8"/>
      <c r="E246" s="8"/>
      <c r="F246" s="8"/>
      <c r="G246" s="50"/>
      <c r="H246" s="8"/>
      <c r="I246" s="8"/>
      <c r="J246" s="8"/>
      <c r="K246" s="8"/>
      <c r="L246" s="8"/>
      <c r="M246" s="8"/>
      <c r="N246" s="50"/>
      <c r="O246" s="50"/>
      <c r="P246" s="50"/>
      <c r="Q246" s="27">
        <f>SUM(Q221:Q245)</f>
        <v>467.89479999999992</v>
      </c>
      <c r="R246" s="27">
        <f t="shared" ref="R246:V246" si="77">SUM(R221:R245)</f>
        <v>515.22879999999998</v>
      </c>
      <c r="S246" s="27">
        <f t="shared" si="77"/>
        <v>604.74670000000003</v>
      </c>
      <c r="T246" s="27">
        <f t="shared" si="77"/>
        <v>701.84220000000005</v>
      </c>
      <c r="U246" s="27">
        <f t="shared" si="77"/>
        <v>772.84320000000002</v>
      </c>
      <c r="V246" s="114">
        <f t="shared" si="77"/>
        <v>907.12005000000011</v>
      </c>
      <c r="W246" s="41"/>
    </row>
    <row r="247" spans="2:23" ht="15.75" x14ac:dyDescent="0.25">
      <c r="B247" s="120" t="s">
        <v>132</v>
      </c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121"/>
      <c r="W247" s="41"/>
    </row>
    <row r="248" spans="2:23" ht="31.5" x14ac:dyDescent="0.25">
      <c r="B248" s="67" t="s">
        <v>136</v>
      </c>
      <c r="C248" s="68" t="s">
        <v>114</v>
      </c>
      <c r="D248" s="68" t="s">
        <v>115</v>
      </c>
      <c r="E248" s="68" t="s">
        <v>116</v>
      </c>
      <c r="F248" s="5" t="s">
        <v>104</v>
      </c>
      <c r="G248" s="50">
        <v>2850</v>
      </c>
      <c r="H248" s="51">
        <v>0.05</v>
      </c>
      <c r="I248" s="7">
        <v>7.5999999999999998E-2</v>
      </c>
      <c r="J248" s="7">
        <v>0.10100000000000001</v>
      </c>
      <c r="K248" s="7">
        <v>3.6999999999999998E-2</v>
      </c>
      <c r="L248" s="7">
        <v>5.6000000000000001E-2</v>
      </c>
      <c r="M248" s="7">
        <v>7.3999999999999996E-2</v>
      </c>
      <c r="N248" s="50">
        <f>H248*G248</f>
        <v>142.5</v>
      </c>
      <c r="O248" s="50">
        <f>I248*G248</f>
        <v>216.6</v>
      </c>
      <c r="P248" s="50">
        <f>J248*G248</f>
        <v>287.85000000000002</v>
      </c>
      <c r="Q248" s="69">
        <f>SUM(N248:N255)</f>
        <v>174.68260000000001</v>
      </c>
      <c r="R248" s="69">
        <f>SUM(O248:O255)</f>
        <v>259.35659999999996</v>
      </c>
      <c r="S248" s="69">
        <f>SUM(P248:P255)</f>
        <v>339.41060000000004</v>
      </c>
      <c r="T248" s="68">
        <f>Q248+Q248*50%</f>
        <v>262.02390000000003</v>
      </c>
      <c r="U248" s="68">
        <f>R248+R248*50%</f>
        <v>389.03489999999994</v>
      </c>
      <c r="V248" s="71">
        <f>S248+S248*50%</f>
        <v>509.11590000000007</v>
      </c>
      <c r="W248" s="41"/>
    </row>
    <row r="249" spans="2:23" ht="31.5" x14ac:dyDescent="0.25">
      <c r="B249" s="67"/>
      <c r="C249" s="68"/>
      <c r="D249" s="68"/>
      <c r="E249" s="68"/>
      <c r="F249" s="25" t="s">
        <v>117</v>
      </c>
      <c r="G249" s="50">
        <v>214</v>
      </c>
      <c r="H249" s="51">
        <v>8.9999999999999993E-3</v>
      </c>
      <c r="I249" s="51">
        <v>1.4E-2</v>
      </c>
      <c r="J249" s="51">
        <v>1.7999999999999999E-2</v>
      </c>
      <c r="K249" s="51">
        <v>8.9999999999999993E-3</v>
      </c>
      <c r="L249" s="51">
        <v>1.4E-2</v>
      </c>
      <c r="M249" s="51">
        <v>1.7999999999999999E-2</v>
      </c>
      <c r="N249" s="50">
        <f>H249*G249</f>
        <v>1.9259999999999999</v>
      </c>
      <c r="O249" s="50">
        <f>I249*G249</f>
        <v>2.996</v>
      </c>
      <c r="P249" s="50">
        <f>J249*G249</f>
        <v>3.8519999999999999</v>
      </c>
      <c r="Q249" s="69"/>
      <c r="R249" s="69"/>
      <c r="S249" s="69"/>
      <c r="T249" s="68"/>
      <c r="U249" s="68"/>
      <c r="V249" s="71"/>
      <c r="W249" s="41"/>
    </row>
    <row r="250" spans="2:23" ht="15.75" x14ac:dyDescent="0.25">
      <c r="B250" s="67"/>
      <c r="C250" s="68"/>
      <c r="D250" s="68"/>
      <c r="E250" s="68"/>
      <c r="F250" s="8" t="s">
        <v>23</v>
      </c>
      <c r="G250" s="50">
        <v>133</v>
      </c>
      <c r="H250" s="51">
        <v>2.1000000000000001E-2</v>
      </c>
      <c r="I250" s="51">
        <v>3.2000000000000001E-2</v>
      </c>
      <c r="J250" s="7">
        <v>4.2000000000000003E-2</v>
      </c>
      <c r="K250" s="7">
        <v>1.7999999999999999E-2</v>
      </c>
      <c r="L250" s="7">
        <v>2.7E-2</v>
      </c>
      <c r="M250" s="7">
        <v>3.5999999999999997E-2</v>
      </c>
      <c r="N250" s="50">
        <f t="shared" ref="N250:N260" si="78">H250*G250</f>
        <v>2.7930000000000001</v>
      </c>
      <c r="O250" s="50">
        <f t="shared" ref="O250:O255" si="79">I250*G250</f>
        <v>4.2560000000000002</v>
      </c>
      <c r="P250" s="50">
        <f t="shared" ref="P250:P260" si="80">J250*G250</f>
        <v>5.5860000000000003</v>
      </c>
      <c r="Q250" s="69"/>
      <c r="R250" s="69"/>
      <c r="S250" s="69"/>
      <c r="T250" s="68"/>
      <c r="U250" s="68"/>
      <c r="V250" s="71"/>
      <c r="W250" s="41"/>
    </row>
    <row r="251" spans="2:23" ht="15.75" x14ac:dyDescent="0.25">
      <c r="B251" s="67"/>
      <c r="C251" s="68"/>
      <c r="D251" s="68"/>
      <c r="E251" s="68"/>
      <c r="F251" s="8" t="s">
        <v>36</v>
      </c>
      <c r="G251" s="50">
        <v>405</v>
      </c>
      <c r="H251" s="7">
        <v>1.2E-2</v>
      </c>
      <c r="I251" s="7">
        <v>1.7000000000000001E-2</v>
      </c>
      <c r="J251" s="7">
        <v>2.4E-2</v>
      </c>
      <c r="K251" s="7">
        <v>1.2E-2</v>
      </c>
      <c r="L251" s="7">
        <v>1.7000000000000001E-2</v>
      </c>
      <c r="M251" s="7">
        <v>2.4E-2</v>
      </c>
      <c r="N251" s="50">
        <f t="shared" si="78"/>
        <v>4.8600000000000003</v>
      </c>
      <c r="O251" s="50">
        <f t="shared" si="79"/>
        <v>6.8850000000000007</v>
      </c>
      <c r="P251" s="50">
        <f t="shared" si="80"/>
        <v>9.7200000000000006</v>
      </c>
      <c r="Q251" s="69"/>
      <c r="R251" s="69"/>
      <c r="S251" s="69"/>
      <c r="T251" s="68"/>
      <c r="U251" s="68"/>
      <c r="V251" s="71"/>
      <c r="W251" s="41"/>
    </row>
    <row r="252" spans="2:23" ht="15.75" x14ac:dyDescent="0.25">
      <c r="B252" s="67"/>
      <c r="C252" s="68"/>
      <c r="D252" s="68"/>
      <c r="E252" s="68"/>
      <c r="F252" s="26" t="s">
        <v>118</v>
      </c>
      <c r="G252" s="37">
        <v>1550</v>
      </c>
      <c r="H252" s="38">
        <v>5.0000000000000001E-3</v>
      </c>
      <c r="I252" s="38">
        <v>8.0000000000000002E-3</v>
      </c>
      <c r="J252" s="39">
        <v>0.01</v>
      </c>
      <c r="K252" s="38">
        <v>5.0000000000000001E-3</v>
      </c>
      <c r="L252" s="38">
        <v>8.0000000000000002E-3</v>
      </c>
      <c r="M252" s="39">
        <v>0.01</v>
      </c>
      <c r="N252" s="37">
        <f t="shared" si="78"/>
        <v>7.75</v>
      </c>
      <c r="O252" s="37">
        <f t="shared" si="79"/>
        <v>12.4</v>
      </c>
      <c r="P252" s="37">
        <f t="shared" si="80"/>
        <v>15.5</v>
      </c>
      <c r="Q252" s="69"/>
      <c r="R252" s="69"/>
      <c r="S252" s="69"/>
      <c r="T252" s="68"/>
      <c r="U252" s="68"/>
      <c r="V252" s="71"/>
      <c r="W252" s="41"/>
    </row>
    <row r="253" spans="2:23" ht="15.75" x14ac:dyDescent="0.25">
      <c r="B253" s="67"/>
      <c r="C253" s="68"/>
      <c r="D253" s="68"/>
      <c r="E253" s="68"/>
      <c r="F253" s="8" t="s">
        <v>96</v>
      </c>
      <c r="G253" s="50">
        <v>683</v>
      </c>
      <c r="H253" s="51">
        <v>3.0000000000000001E-3</v>
      </c>
      <c r="I253" s="51">
        <v>5.0000000000000001E-3</v>
      </c>
      <c r="J253" s="51">
        <v>6.0000000000000001E-3</v>
      </c>
      <c r="K253" s="51">
        <v>3.0000000000000001E-3</v>
      </c>
      <c r="L253" s="51">
        <v>5.0000000000000001E-3</v>
      </c>
      <c r="M253" s="51">
        <v>6.0000000000000001E-3</v>
      </c>
      <c r="N253" s="50">
        <f t="shared" si="78"/>
        <v>2.0489999999999999</v>
      </c>
      <c r="O253" s="50">
        <f t="shared" si="79"/>
        <v>3.415</v>
      </c>
      <c r="P253" s="50">
        <f t="shared" si="80"/>
        <v>4.0979999999999999</v>
      </c>
      <c r="Q253" s="69"/>
      <c r="R253" s="69"/>
      <c r="S253" s="69"/>
      <c r="T253" s="68"/>
      <c r="U253" s="68"/>
      <c r="V253" s="71"/>
      <c r="W253" s="41"/>
    </row>
    <row r="254" spans="2:23" ht="15.75" x14ac:dyDescent="0.25">
      <c r="B254" s="67"/>
      <c r="C254" s="68"/>
      <c r="D254" s="68"/>
      <c r="E254" s="68"/>
      <c r="F254" s="8" t="s">
        <v>27</v>
      </c>
      <c r="G254" s="50">
        <v>76</v>
      </c>
      <c r="H254" s="51">
        <v>1E-3</v>
      </c>
      <c r="I254" s="51">
        <v>1E-3</v>
      </c>
      <c r="J254" s="51">
        <v>1E-3</v>
      </c>
      <c r="K254" s="51">
        <v>1E-3</v>
      </c>
      <c r="L254" s="51">
        <v>1E-3</v>
      </c>
      <c r="M254" s="51">
        <v>1E-3</v>
      </c>
      <c r="N254" s="50">
        <f t="shared" si="78"/>
        <v>7.5999999999999998E-2</v>
      </c>
      <c r="O254" s="50">
        <f t="shared" si="79"/>
        <v>7.5999999999999998E-2</v>
      </c>
      <c r="P254" s="50">
        <f t="shared" si="80"/>
        <v>7.5999999999999998E-2</v>
      </c>
      <c r="Q254" s="69"/>
      <c r="R254" s="69"/>
      <c r="S254" s="69"/>
      <c r="T254" s="68"/>
      <c r="U254" s="68"/>
      <c r="V254" s="71"/>
      <c r="W254" s="41"/>
    </row>
    <row r="255" spans="2:23" ht="15.75" x14ac:dyDescent="0.25">
      <c r="B255" s="67"/>
      <c r="C255" s="68"/>
      <c r="D255" s="68"/>
      <c r="E255" s="68"/>
      <c r="F255" s="8" t="s">
        <v>82</v>
      </c>
      <c r="G255" s="29">
        <v>636.42999999999995</v>
      </c>
      <c r="H255" s="29">
        <v>0.02</v>
      </c>
      <c r="I255" s="29">
        <v>0.02</v>
      </c>
      <c r="J255" s="29">
        <v>0.02</v>
      </c>
      <c r="K255" s="29">
        <v>0.02</v>
      </c>
      <c r="L255" s="29">
        <v>0.02</v>
      </c>
      <c r="M255" s="29">
        <v>0.02</v>
      </c>
      <c r="N255" s="50">
        <f t="shared" si="78"/>
        <v>12.7286</v>
      </c>
      <c r="O255" s="50">
        <f t="shared" si="79"/>
        <v>12.7286</v>
      </c>
      <c r="P255" s="50">
        <f t="shared" si="80"/>
        <v>12.7286</v>
      </c>
      <c r="Q255" s="69"/>
      <c r="R255" s="69"/>
      <c r="S255" s="69"/>
      <c r="T255" s="68"/>
      <c r="U255" s="68"/>
      <c r="V255" s="71"/>
      <c r="W255" s="41"/>
    </row>
    <row r="256" spans="2:23" ht="15.75" x14ac:dyDescent="0.25">
      <c r="B256" s="67" t="s">
        <v>119</v>
      </c>
      <c r="C256" s="68">
        <v>100</v>
      </c>
      <c r="D256" s="68">
        <v>130</v>
      </c>
      <c r="E256" s="68">
        <v>150</v>
      </c>
      <c r="F256" s="8" t="s">
        <v>67</v>
      </c>
      <c r="G256" s="50">
        <v>211</v>
      </c>
      <c r="H256" s="7">
        <v>0.11700000000000001</v>
      </c>
      <c r="I256" s="7">
        <v>0.156</v>
      </c>
      <c r="J256" s="7">
        <v>0.18</v>
      </c>
      <c r="K256" s="51">
        <v>8.7999999999999995E-2</v>
      </c>
      <c r="L256" s="51">
        <v>0.11700000000000001</v>
      </c>
      <c r="M256" s="51">
        <v>0.13500000000000001</v>
      </c>
      <c r="N256" s="50">
        <f t="shared" si="78"/>
        <v>24.687000000000001</v>
      </c>
      <c r="O256" s="50">
        <f>K256*G256</f>
        <v>18.567999999999998</v>
      </c>
      <c r="P256" s="50">
        <f t="shared" si="80"/>
        <v>37.979999999999997</v>
      </c>
      <c r="Q256" s="69">
        <f>SUM(N256:N260)</f>
        <v>58.939000000000007</v>
      </c>
      <c r="R256" s="69">
        <f>SUM(O256:O260)</f>
        <v>52.414999999999992</v>
      </c>
      <c r="S256" s="69">
        <f>SUM(P256:P260)</f>
        <v>77.827999999999989</v>
      </c>
      <c r="T256" s="69">
        <f>Q256+Q256*50%</f>
        <v>88.408500000000004</v>
      </c>
      <c r="U256" s="69">
        <f>R256+R256*50%</f>
        <v>78.622499999999988</v>
      </c>
      <c r="V256" s="70">
        <f>S256+S256*50%</f>
        <v>116.74199999999999</v>
      </c>
      <c r="W256" s="41"/>
    </row>
    <row r="257" spans="2:23" ht="15.75" x14ac:dyDescent="0.25">
      <c r="B257" s="67"/>
      <c r="C257" s="68"/>
      <c r="D257" s="68"/>
      <c r="E257" s="68"/>
      <c r="F257" s="8" t="s">
        <v>36</v>
      </c>
      <c r="G257" s="50">
        <v>405</v>
      </c>
      <c r="H257" s="7">
        <v>1.6E-2</v>
      </c>
      <c r="I257" s="7">
        <v>2.1000000000000001E-2</v>
      </c>
      <c r="J257" s="7">
        <v>2.4E-2</v>
      </c>
      <c r="K257" s="51">
        <v>1.4999999999999999E-2</v>
      </c>
      <c r="L257" s="51">
        <v>0.02</v>
      </c>
      <c r="M257" s="51">
        <v>2.3E-2</v>
      </c>
      <c r="N257" s="50">
        <f t="shared" si="78"/>
        <v>6.48</v>
      </c>
      <c r="O257" s="50">
        <f>K257*G257</f>
        <v>6.0750000000000002</v>
      </c>
      <c r="P257" s="50">
        <f t="shared" si="80"/>
        <v>9.7200000000000006</v>
      </c>
      <c r="Q257" s="69"/>
      <c r="R257" s="69"/>
      <c r="S257" s="69"/>
      <c r="T257" s="69"/>
      <c r="U257" s="69"/>
      <c r="V257" s="70"/>
      <c r="W257" s="41"/>
    </row>
    <row r="258" spans="2:23" ht="15.75" x14ac:dyDescent="0.25">
      <c r="B258" s="67"/>
      <c r="C258" s="68"/>
      <c r="D258" s="68"/>
      <c r="E258" s="68"/>
      <c r="F258" s="8" t="s">
        <v>120</v>
      </c>
      <c r="G258" s="50">
        <v>1178</v>
      </c>
      <c r="H258" s="7">
        <v>2E-3</v>
      </c>
      <c r="I258" s="7">
        <v>3.0000000000000001E-3</v>
      </c>
      <c r="J258" s="7">
        <v>4.0000000000000001E-3</v>
      </c>
      <c r="K258" s="51">
        <v>2E-3</v>
      </c>
      <c r="L258" s="7">
        <v>3.0000000000000001E-3</v>
      </c>
      <c r="M258" s="7">
        <v>4.0000000000000001E-3</v>
      </c>
      <c r="N258" s="50">
        <f t="shared" si="78"/>
        <v>2.3559999999999999</v>
      </c>
      <c r="O258" s="50">
        <f>K258*G258</f>
        <v>2.3559999999999999</v>
      </c>
      <c r="P258" s="50">
        <f t="shared" si="80"/>
        <v>4.7119999999999997</v>
      </c>
      <c r="Q258" s="69"/>
      <c r="R258" s="69"/>
      <c r="S258" s="69"/>
      <c r="T258" s="69"/>
      <c r="U258" s="69"/>
      <c r="V258" s="70"/>
      <c r="W258" s="41"/>
    </row>
    <row r="259" spans="2:23" ht="15.75" x14ac:dyDescent="0.25">
      <c r="B259" s="67"/>
      <c r="C259" s="68"/>
      <c r="D259" s="68"/>
      <c r="E259" s="68"/>
      <c r="F259" s="8" t="s">
        <v>27</v>
      </c>
      <c r="G259" s="50">
        <v>76</v>
      </c>
      <c r="H259" s="51">
        <v>1E-3</v>
      </c>
      <c r="I259" s="51">
        <v>1E-3</v>
      </c>
      <c r="J259" s="51">
        <v>1E-3</v>
      </c>
      <c r="K259" s="51">
        <v>1E-3</v>
      </c>
      <c r="L259" s="51">
        <v>1E-3</v>
      </c>
      <c r="M259" s="51">
        <v>1E-3</v>
      </c>
      <c r="N259" s="50">
        <f t="shared" si="78"/>
        <v>7.5999999999999998E-2</v>
      </c>
      <c r="O259" s="50">
        <f>I259*G259</f>
        <v>7.5999999999999998E-2</v>
      </c>
      <c r="P259" s="50">
        <f t="shared" si="80"/>
        <v>7.5999999999999998E-2</v>
      </c>
      <c r="Q259" s="69"/>
      <c r="R259" s="69"/>
      <c r="S259" s="69"/>
      <c r="T259" s="69"/>
      <c r="U259" s="69"/>
      <c r="V259" s="70"/>
      <c r="W259" s="41"/>
    </row>
    <row r="260" spans="2:23" ht="15.75" x14ac:dyDescent="0.25">
      <c r="B260" s="67"/>
      <c r="C260" s="68"/>
      <c r="D260" s="68"/>
      <c r="E260" s="68"/>
      <c r="F260" s="8" t="s">
        <v>85</v>
      </c>
      <c r="G260" s="50">
        <v>5068</v>
      </c>
      <c r="H260" s="51">
        <v>5.0000000000000001E-3</v>
      </c>
      <c r="I260" s="51">
        <v>5.0000000000000001E-3</v>
      </c>
      <c r="J260" s="51">
        <v>5.0000000000000001E-3</v>
      </c>
      <c r="K260" s="51">
        <v>5.0000000000000001E-3</v>
      </c>
      <c r="L260" s="51">
        <v>5.0000000000000001E-3</v>
      </c>
      <c r="M260" s="51">
        <v>5.0000000000000001E-3</v>
      </c>
      <c r="N260" s="50">
        <f t="shared" si="78"/>
        <v>25.34</v>
      </c>
      <c r="O260" s="50">
        <f>K260*G260</f>
        <v>25.34</v>
      </c>
      <c r="P260" s="50">
        <f t="shared" si="80"/>
        <v>25.34</v>
      </c>
      <c r="Q260" s="69"/>
      <c r="R260" s="69"/>
      <c r="S260" s="69"/>
      <c r="T260" s="69"/>
      <c r="U260" s="69"/>
      <c r="V260" s="70"/>
      <c r="W260" s="41"/>
    </row>
    <row r="261" spans="2:23" ht="15.75" x14ac:dyDescent="0.25">
      <c r="B261" s="122" t="s">
        <v>106</v>
      </c>
      <c r="C261" s="51">
        <v>200</v>
      </c>
      <c r="D261" s="51">
        <v>200</v>
      </c>
      <c r="E261" s="51">
        <v>200</v>
      </c>
      <c r="F261" s="5" t="s">
        <v>106</v>
      </c>
      <c r="G261" s="50">
        <v>200</v>
      </c>
      <c r="H261" s="7">
        <v>0.2</v>
      </c>
      <c r="I261" s="7">
        <v>0.2</v>
      </c>
      <c r="J261" s="7">
        <v>0.2</v>
      </c>
      <c r="K261" s="7">
        <v>0.2</v>
      </c>
      <c r="L261" s="7">
        <v>0.2</v>
      </c>
      <c r="M261" s="7">
        <v>0.2</v>
      </c>
      <c r="N261" s="50">
        <f>H261*G261</f>
        <v>40</v>
      </c>
      <c r="O261" s="50">
        <f>I261*G261</f>
        <v>40</v>
      </c>
      <c r="P261" s="50">
        <f>J261*G261</f>
        <v>40</v>
      </c>
      <c r="Q261" s="50">
        <f t="shared" ref="Q261:S262" si="81">SUM(N261)</f>
        <v>40</v>
      </c>
      <c r="R261" s="50">
        <f t="shared" si="81"/>
        <v>40</v>
      </c>
      <c r="S261" s="50">
        <f t="shared" si="81"/>
        <v>40</v>
      </c>
      <c r="T261" s="50">
        <f t="shared" ref="T261:V262" si="82">Q261+Q261*50%</f>
        <v>60</v>
      </c>
      <c r="U261" s="50">
        <f t="shared" si="82"/>
        <v>60</v>
      </c>
      <c r="V261" s="60">
        <f t="shared" si="82"/>
        <v>60</v>
      </c>
      <c r="W261" s="41"/>
    </row>
    <row r="262" spans="2:23" ht="15.75" x14ac:dyDescent="0.25">
      <c r="B262" s="109" t="s">
        <v>50</v>
      </c>
      <c r="C262" s="51">
        <v>20</v>
      </c>
      <c r="D262" s="51">
        <v>35</v>
      </c>
      <c r="E262" s="51">
        <v>40</v>
      </c>
      <c r="F262" s="26" t="s">
        <v>37</v>
      </c>
      <c r="G262" s="50">
        <v>594</v>
      </c>
      <c r="H262" s="7">
        <v>0.02</v>
      </c>
      <c r="I262" s="51">
        <v>3.5000000000000003E-2</v>
      </c>
      <c r="J262" s="7">
        <v>0.04</v>
      </c>
      <c r="K262" s="7">
        <v>0.02</v>
      </c>
      <c r="L262" s="51">
        <v>3.5000000000000003E-2</v>
      </c>
      <c r="M262" s="7">
        <v>0.04</v>
      </c>
      <c r="N262" s="50">
        <f t="shared" ref="N262" si="83">H262*G262</f>
        <v>11.88</v>
      </c>
      <c r="O262" s="50">
        <f t="shared" ref="O262" si="84">I262*G262</f>
        <v>20.790000000000003</v>
      </c>
      <c r="P262" s="50">
        <f t="shared" ref="P262" si="85">J262*G262</f>
        <v>23.76</v>
      </c>
      <c r="Q262" s="50">
        <f t="shared" si="81"/>
        <v>11.88</v>
      </c>
      <c r="R262" s="50">
        <f t="shared" si="81"/>
        <v>20.790000000000003</v>
      </c>
      <c r="S262" s="50">
        <f t="shared" si="81"/>
        <v>23.76</v>
      </c>
      <c r="T262" s="51">
        <f t="shared" si="82"/>
        <v>17.82</v>
      </c>
      <c r="U262" s="50">
        <f t="shared" si="82"/>
        <v>31.185000000000002</v>
      </c>
      <c r="V262" s="60">
        <f t="shared" si="82"/>
        <v>35.64</v>
      </c>
      <c r="W262" s="41"/>
    </row>
    <row r="263" spans="2:23" ht="15.75" x14ac:dyDescent="0.25">
      <c r="B263" s="23"/>
      <c r="C263" s="8"/>
      <c r="D263" s="8"/>
      <c r="E263" s="8"/>
      <c r="F263" s="8"/>
      <c r="G263" s="50"/>
      <c r="H263" s="8"/>
      <c r="I263" s="8"/>
      <c r="J263" s="8"/>
      <c r="K263" s="8"/>
      <c r="L263" s="8"/>
      <c r="M263" s="8"/>
      <c r="N263" s="50"/>
      <c r="O263" s="50"/>
      <c r="P263" s="50"/>
      <c r="Q263" s="27">
        <f t="shared" ref="Q263:V263" si="86">SUM(Q248:Q262)</f>
        <v>285.5016</v>
      </c>
      <c r="R263" s="27">
        <f t="shared" si="86"/>
        <v>372.56159999999994</v>
      </c>
      <c r="S263" s="27">
        <f t="shared" si="86"/>
        <v>480.99860000000001</v>
      </c>
      <c r="T263" s="27">
        <f t="shared" si="86"/>
        <v>428.25240000000002</v>
      </c>
      <c r="U263" s="27">
        <f t="shared" si="86"/>
        <v>558.8424</v>
      </c>
      <c r="V263" s="114">
        <f t="shared" si="86"/>
        <v>721.49790000000007</v>
      </c>
      <c r="W263" s="41"/>
    </row>
    <row r="264" spans="2:23" ht="15.75" x14ac:dyDescent="0.25">
      <c r="B264" s="120" t="s">
        <v>90</v>
      </c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121"/>
      <c r="W264" s="41"/>
    </row>
    <row r="265" spans="2:23" ht="15.75" x14ac:dyDescent="0.25">
      <c r="B265" s="67" t="s">
        <v>154</v>
      </c>
      <c r="C265" s="68">
        <v>60</v>
      </c>
      <c r="D265" s="68">
        <v>100</v>
      </c>
      <c r="E265" s="68">
        <v>100</v>
      </c>
      <c r="F265" s="8" t="s">
        <v>155</v>
      </c>
      <c r="G265" s="50">
        <v>348</v>
      </c>
      <c r="H265" s="29">
        <v>4.9000000000000002E-2</v>
      </c>
      <c r="I265" s="29">
        <v>0.09</v>
      </c>
      <c r="J265" s="29">
        <v>0.09</v>
      </c>
      <c r="K265" s="29">
        <v>3.6999999999999998E-2</v>
      </c>
      <c r="L265" s="29">
        <v>7.0999999999999994E-2</v>
      </c>
      <c r="M265" s="29">
        <v>7.0999999999999994E-2</v>
      </c>
      <c r="N265" s="50">
        <f t="shared" ref="N265:N277" si="87">H265*G265</f>
        <v>17.052</v>
      </c>
      <c r="O265" s="50">
        <f t="shared" ref="O265:O277" si="88">I265*G265</f>
        <v>31.32</v>
      </c>
      <c r="P265" s="50">
        <f t="shared" ref="P265:P277" si="89">J265*G265</f>
        <v>31.32</v>
      </c>
      <c r="Q265" s="69">
        <f>SUM(N265:N267)</f>
        <v>31.93</v>
      </c>
      <c r="R265" s="69">
        <f>SUM(O265:O267)</f>
        <v>53.040999999999997</v>
      </c>
      <c r="S265" s="69">
        <f>SUM(P265:P267)</f>
        <v>53.040999999999997</v>
      </c>
      <c r="T265" s="69">
        <f>Q265+Q265*50%</f>
        <v>47.894999999999996</v>
      </c>
      <c r="U265" s="69">
        <f>R265+R265*50%</f>
        <v>79.561499999999995</v>
      </c>
      <c r="V265" s="70">
        <f>S265+S265*50%</f>
        <v>79.561499999999995</v>
      </c>
      <c r="W265" s="41"/>
    </row>
    <row r="266" spans="2:23" ht="15.75" x14ac:dyDescent="0.25">
      <c r="B266" s="67"/>
      <c r="C266" s="68"/>
      <c r="D266" s="68"/>
      <c r="E266" s="68"/>
      <c r="F266" s="8" t="s">
        <v>156</v>
      </c>
      <c r="G266" s="50">
        <v>770</v>
      </c>
      <c r="H266" s="50">
        <v>1.4E-2</v>
      </c>
      <c r="I266" s="29">
        <v>2.1999999999999999E-2</v>
      </c>
      <c r="J266" s="29">
        <v>2.1999999999999999E-2</v>
      </c>
      <c r="K266" s="29">
        <v>1.2E-2</v>
      </c>
      <c r="L266" s="29">
        <v>0.02</v>
      </c>
      <c r="M266" s="29">
        <v>0.02</v>
      </c>
      <c r="N266" s="50">
        <f t="shared" si="87"/>
        <v>10.78</v>
      </c>
      <c r="O266" s="50">
        <f t="shared" si="88"/>
        <v>16.939999999999998</v>
      </c>
      <c r="P266" s="50">
        <f t="shared" si="89"/>
        <v>16.939999999999998</v>
      </c>
      <c r="Q266" s="68"/>
      <c r="R266" s="68"/>
      <c r="S266" s="68"/>
      <c r="T266" s="69"/>
      <c r="U266" s="69"/>
      <c r="V266" s="70"/>
      <c r="W266" s="41"/>
    </row>
    <row r="267" spans="2:23" ht="15.75" x14ac:dyDescent="0.25">
      <c r="B267" s="67"/>
      <c r="C267" s="68"/>
      <c r="D267" s="68"/>
      <c r="E267" s="68"/>
      <c r="F267" s="31" t="s">
        <v>96</v>
      </c>
      <c r="G267" s="50">
        <v>683</v>
      </c>
      <c r="H267" s="51">
        <v>6.0000000000000001E-3</v>
      </c>
      <c r="I267" s="51">
        <v>7.0000000000000001E-3</v>
      </c>
      <c r="J267" s="51">
        <v>7.0000000000000001E-3</v>
      </c>
      <c r="K267" s="51">
        <v>6.0000000000000001E-3</v>
      </c>
      <c r="L267" s="51">
        <v>7.0000000000000001E-3</v>
      </c>
      <c r="M267" s="51">
        <v>7.0000000000000001E-3</v>
      </c>
      <c r="N267" s="50">
        <f t="shared" si="87"/>
        <v>4.0979999999999999</v>
      </c>
      <c r="O267" s="50">
        <f t="shared" si="88"/>
        <v>4.7809999999999997</v>
      </c>
      <c r="P267" s="50">
        <f t="shared" si="89"/>
        <v>4.7809999999999997</v>
      </c>
      <c r="Q267" s="68"/>
      <c r="R267" s="68"/>
      <c r="S267" s="68"/>
      <c r="T267" s="69"/>
      <c r="U267" s="69"/>
      <c r="V267" s="70"/>
      <c r="W267" s="41"/>
    </row>
    <row r="268" spans="2:23" ht="15.75" x14ac:dyDescent="0.25">
      <c r="B268" s="67" t="s">
        <v>157</v>
      </c>
      <c r="C268" s="68">
        <v>200</v>
      </c>
      <c r="D268" s="68">
        <v>200</v>
      </c>
      <c r="E268" s="68">
        <v>250</v>
      </c>
      <c r="F268" s="8" t="s">
        <v>143</v>
      </c>
      <c r="G268" s="50">
        <v>4650</v>
      </c>
      <c r="H268" s="7">
        <v>6.5000000000000002E-2</v>
      </c>
      <c r="I268" s="7">
        <v>6.5000000000000002E-2</v>
      </c>
      <c r="J268" s="7">
        <v>8.1000000000000003E-2</v>
      </c>
      <c r="K268" s="7">
        <v>3.7999999999999999E-2</v>
      </c>
      <c r="L268" s="7">
        <v>3.7999999999999999E-2</v>
      </c>
      <c r="M268" s="7">
        <v>4.7E-2</v>
      </c>
      <c r="N268" s="50">
        <f t="shared" si="87"/>
        <v>302.25</v>
      </c>
      <c r="O268" s="50">
        <f t="shared" si="88"/>
        <v>302.25</v>
      </c>
      <c r="P268" s="50">
        <f t="shared" si="89"/>
        <v>376.65000000000003</v>
      </c>
      <c r="Q268" s="69">
        <f>SUM(N268:N272)</f>
        <v>315.77600000000007</v>
      </c>
      <c r="R268" s="69">
        <f>SUM(O268:O272)</f>
        <v>315.77600000000007</v>
      </c>
      <c r="S268" s="69">
        <f>SUM(P268:P272)</f>
        <v>393.33200000000005</v>
      </c>
      <c r="T268" s="68">
        <f>Q268+Q268*50%</f>
        <v>473.6640000000001</v>
      </c>
      <c r="U268" s="69">
        <f>R268+R268*50%</f>
        <v>473.6640000000001</v>
      </c>
      <c r="V268" s="70">
        <f>S268+S268*50%</f>
        <v>589.99800000000005</v>
      </c>
      <c r="W268" s="41"/>
    </row>
    <row r="269" spans="2:23" ht="15.75" x14ac:dyDescent="0.25">
      <c r="B269" s="67"/>
      <c r="C269" s="68"/>
      <c r="D269" s="68"/>
      <c r="E269" s="68"/>
      <c r="F269" s="8" t="s">
        <v>144</v>
      </c>
      <c r="G269" s="50">
        <v>170</v>
      </c>
      <c r="H269" s="7">
        <v>5.0000000000000001E-3</v>
      </c>
      <c r="I269" s="7">
        <v>5.0000000000000001E-3</v>
      </c>
      <c r="J269" s="7">
        <v>6.0000000000000001E-3</v>
      </c>
      <c r="K269" s="7">
        <v>5.0000000000000001E-3</v>
      </c>
      <c r="L269" s="7">
        <v>5.0000000000000001E-3</v>
      </c>
      <c r="M269" s="7">
        <v>6.0000000000000001E-3</v>
      </c>
      <c r="N269" s="50">
        <f t="shared" si="87"/>
        <v>0.85</v>
      </c>
      <c r="O269" s="50">
        <f t="shared" si="88"/>
        <v>0.85</v>
      </c>
      <c r="P269" s="50">
        <f t="shared" si="89"/>
        <v>1.02</v>
      </c>
      <c r="Q269" s="69"/>
      <c r="R269" s="69"/>
      <c r="S269" s="69"/>
      <c r="T269" s="68"/>
      <c r="U269" s="69"/>
      <c r="V269" s="70"/>
      <c r="W269" s="41"/>
    </row>
    <row r="270" spans="2:23" ht="15.75" x14ac:dyDescent="0.25">
      <c r="B270" s="67"/>
      <c r="C270" s="68"/>
      <c r="D270" s="68"/>
      <c r="E270" s="68"/>
      <c r="F270" s="8" t="s">
        <v>23</v>
      </c>
      <c r="G270" s="50">
        <v>133</v>
      </c>
      <c r="H270" s="51">
        <v>1.7000000000000001E-2</v>
      </c>
      <c r="I270" s="51">
        <v>1.7000000000000001E-2</v>
      </c>
      <c r="J270" s="51">
        <v>2.1999999999999999E-2</v>
      </c>
      <c r="K270" s="51">
        <v>1.4999999999999999E-2</v>
      </c>
      <c r="L270" s="51">
        <v>1.4999999999999999E-2</v>
      </c>
      <c r="M270" s="51">
        <v>1.7999999999999999E-2</v>
      </c>
      <c r="N270" s="50">
        <f t="shared" si="87"/>
        <v>2.2610000000000001</v>
      </c>
      <c r="O270" s="50">
        <f t="shared" si="88"/>
        <v>2.2610000000000001</v>
      </c>
      <c r="P270" s="50">
        <f t="shared" si="89"/>
        <v>2.9259999999999997</v>
      </c>
      <c r="Q270" s="68"/>
      <c r="R270" s="68"/>
      <c r="S270" s="68"/>
      <c r="T270" s="68"/>
      <c r="U270" s="69"/>
      <c r="V270" s="70"/>
      <c r="W270" s="41"/>
    </row>
    <row r="271" spans="2:23" ht="15.75" x14ac:dyDescent="0.25">
      <c r="B271" s="67"/>
      <c r="C271" s="68"/>
      <c r="D271" s="68"/>
      <c r="E271" s="68"/>
      <c r="F271" s="8" t="s">
        <v>67</v>
      </c>
      <c r="G271" s="50">
        <v>211</v>
      </c>
      <c r="H271" s="51">
        <v>4.9000000000000002E-2</v>
      </c>
      <c r="I271" s="51">
        <v>4.9000000000000002E-2</v>
      </c>
      <c r="J271" s="7">
        <v>0.06</v>
      </c>
      <c r="K271" s="7">
        <v>3.5999999999999997E-2</v>
      </c>
      <c r="L271" s="7">
        <v>3.5999999999999997E-2</v>
      </c>
      <c r="M271" s="7">
        <v>4.4999999999999998E-2</v>
      </c>
      <c r="N271" s="50">
        <f t="shared" si="87"/>
        <v>10.339</v>
      </c>
      <c r="O271" s="50">
        <f t="shared" si="88"/>
        <v>10.339</v>
      </c>
      <c r="P271" s="50">
        <f t="shared" si="89"/>
        <v>12.66</v>
      </c>
      <c r="Q271" s="68"/>
      <c r="R271" s="68"/>
      <c r="S271" s="68"/>
      <c r="T271" s="68"/>
      <c r="U271" s="69"/>
      <c r="V271" s="70"/>
      <c r="W271" s="41"/>
    </row>
    <row r="272" spans="2:23" ht="15.75" x14ac:dyDescent="0.25">
      <c r="B272" s="67"/>
      <c r="C272" s="68"/>
      <c r="D272" s="68"/>
      <c r="E272" s="68"/>
      <c r="F272" s="8" t="s">
        <v>27</v>
      </c>
      <c r="G272" s="50">
        <v>76</v>
      </c>
      <c r="H272" s="51">
        <v>1E-3</v>
      </c>
      <c r="I272" s="51">
        <v>1E-3</v>
      </c>
      <c r="J272" s="51">
        <v>1E-3</v>
      </c>
      <c r="K272" s="51">
        <v>1E-3</v>
      </c>
      <c r="L272" s="51">
        <v>1E-3</v>
      </c>
      <c r="M272" s="51">
        <v>1E-3</v>
      </c>
      <c r="N272" s="50">
        <f t="shared" si="87"/>
        <v>7.5999999999999998E-2</v>
      </c>
      <c r="O272" s="50">
        <f t="shared" si="88"/>
        <v>7.5999999999999998E-2</v>
      </c>
      <c r="P272" s="50">
        <f t="shared" si="89"/>
        <v>7.5999999999999998E-2</v>
      </c>
      <c r="Q272" s="68"/>
      <c r="R272" s="68"/>
      <c r="S272" s="68"/>
      <c r="T272" s="68"/>
      <c r="U272" s="69"/>
      <c r="V272" s="70"/>
      <c r="W272" s="41"/>
    </row>
    <row r="273" spans="2:23" ht="15.75" x14ac:dyDescent="0.25">
      <c r="B273" s="53" t="s">
        <v>85</v>
      </c>
      <c r="C273" s="51">
        <v>20</v>
      </c>
      <c r="D273" s="51">
        <v>20</v>
      </c>
      <c r="E273" s="51">
        <v>20</v>
      </c>
      <c r="F273" s="28" t="s">
        <v>85</v>
      </c>
      <c r="G273" s="50">
        <v>5068</v>
      </c>
      <c r="H273" s="7">
        <v>0.02</v>
      </c>
      <c r="I273" s="7">
        <v>0.02</v>
      </c>
      <c r="J273" s="7">
        <v>0.02</v>
      </c>
      <c r="K273" s="7">
        <v>0.02</v>
      </c>
      <c r="L273" s="7">
        <v>0.02</v>
      </c>
      <c r="M273" s="7">
        <v>0.02</v>
      </c>
      <c r="N273" s="50">
        <f t="shared" si="87"/>
        <v>101.36</v>
      </c>
      <c r="O273" s="50">
        <f t="shared" si="88"/>
        <v>101.36</v>
      </c>
      <c r="P273" s="50">
        <f t="shared" si="89"/>
        <v>101.36</v>
      </c>
      <c r="Q273" s="50">
        <f t="shared" ref="Q273:S273" si="90">SUM(N273)</f>
        <v>101.36</v>
      </c>
      <c r="R273" s="50">
        <f t="shared" si="90"/>
        <v>101.36</v>
      </c>
      <c r="S273" s="50">
        <f t="shared" si="90"/>
        <v>101.36</v>
      </c>
      <c r="T273" s="50">
        <f t="shared" ref="T273:V274" si="91">Q273+Q273*50%</f>
        <v>152.04</v>
      </c>
      <c r="U273" s="50">
        <f t="shared" si="91"/>
        <v>152.04</v>
      </c>
      <c r="V273" s="60">
        <f t="shared" si="91"/>
        <v>152.04</v>
      </c>
      <c r="W273" s="41"/>
    </row>
    <row r="274" spans="2:23" ht="15.75" x14ac:dyDescent="0.25">
      <c r="B274" s="67" t="s">
        <v>88</v>
      </c>
      <c r="C274" s="68">
        <v>200</v>
      </c>
      <c r="D274" s="68">
        <v>200</v>
      </c>
      <c r="E274" s="68">
        <v>200</v>
      </c>
      <c r="F274" s="8" t="s">
        <v>99</v>
      </c>
      <c r="G274" s="50">
        <v>770</v>
      </c>
      <c r="H274" s="29">
        <v>0.02</v>
      </c>
      <c r="I274" s="29">
        <v>0.02</v>
      </c>
      <c r="J274" s="29">
        <v>0.02</v>
      </c>
      <c r="K274" s="29">
        <v>0.02</v>
      </c>
      <c r="L274" s="29">
        <v>0.02</v>
      </c>
      <c r="M274" s="29">
        <v>0.02</v>
      </c>
      <c r="N274" s="50">
        <f t="shared" si="87"/>
        <v>15.4</v>
      </c>
      <c r="O274" s="50">
        <f t="shared" si="88"/>
        <v>15.4</v>
      </c>
      <c r="P274" s="50">
        <f t="shared" si="89"/>
        <v>15.4</v>
      </c>
      <c r="Q274" s="69">
        <f>SUM(N274:N276)</f>
        <v>25.6</v>
      </c>
      <c r="R274" s="69">
        <f>SUM(O274:O276)</f>
        <v>25.6</v>
      </c>
      <c r="S274" s="69">
        <f>SUM(P274:P276)</f>
        <v>25.6</v>
      </c>
      <c r="T274" s="69">
        <f t="shared" si="91"/>
        <v>38.400000000000006</v>
      </c>
      <c r="U274" s="69">
        <f t="shared" si="91"/>
        <v>38.400000000000006</v>
      </c>
      <c r="V274" s="70">
        <f t="shared" si="91"/>
        <v>38.400000000000006</v>
      </c>
      <c r="W274" s="41"/>
    </row>
    <row r="275" spans="2:23" ht="15.75" x14ac:dyDescent="0.25">
      <c r="B275" s="67"/>
      <c r="C275" s="68"/>
      <c r="D275" s="68"/>
      <c r="E275" s="68"/>
      <c r="F275" s="28" t="s">
        <v>35</v>
      </c>
      <c r="G275" s="50">
        <v>435</v>
      </c>
      <c r="H275" s="51">
        <v>0.02</v>
      </c>
      <c r="I275" s="7">
        <v>0.02</v>
      </c>
      <c r="J275" s="51">
        <v>0.02</v>
      </c>
      <c r="K275" s="51">
        <v>0.02</v>
      </c>
      <c r="L275" s="7">
        <v>0.02</v>
      </c>
      <c r="M275" s="51">
        <v>0.02</v>
      </c>
      <c r="N275" s="50">
        <f t="shared" si="87"/>
        <v>8.7000000000000011</v>
      </c>
      <c r="O275" s="50">
        <f t="shared" si="88"/>
        <v>8.7000000000000011</v>
      </c>
      <c r="P275" s="50">
        <f t="shared" si="89"/>
        <v>8.7000000000000011</v>
      </c>
      <c r="Q275" s="68"/>
      <c r="R275" s="68"/>
      <c r="S275" s="68"/>
      <c r="T275" s="69"/>
      <c r="U275" s="69"/>
      <c r="V275" s="70"/>
      <c r="W275" s="41"/>
    </row>
    <row r="276" spans="2:23" ht="15.75" x14ac:dyDescent="0.25">
      <c r="B276" s="67"/>
      <c r="C276" s="68"/>
      <c r="D276" s="68"/>
      <c r="E276" s="68"/>
      <c r="F276" s="8" t="s">
        <v>68</v>
      </c>
      <c r="G276" s="50">
        <v>1500</v>
      </c>
      <c r="H276" s="51">
        <v>1E-3</v>
      </c>
      <c r="I276" s="51">
        <v>1E-3</v>
      </c>
      <c r="J276" s="51">
        <v>1E-3</v>
      </c>
      <c r="K276" s="51">
        <v>1E-3</v>
      </c>
      <c r="L276" s="51">
        <v>1E-3</v>
      </c>
      <c r="M276" s="51">
        <v>1E-3</v>
      </c>
      <c r="N276" s="50">
        <f t="shared" si="87"/>
        <v>1.5</v>
      </c>
      <c r="O276" s="50">
        <f t="shared" si="88"/>
        <v>1.5</v>
      </c>
      <c r="P276" s="50">
        <f t="shared" si="89"/>
        <v>1.5</v>
      </c>
      <c r="Q276" s="68"/>
      <c r="R276" s="68"/>
      <c r="S276" s="68"/>
      <c r="T276" s="69"/>
      <c r="U276" s="69"/>
      <c r="V276" s="70"/>
      <c r="W276" s="41"/>
    </row>
    <row r="277" spans="2:23" ht="15.75" x14ac:dyDescent="0.25">
      <c r="B277" s="109" t="s">
        <v>50</v>
      </c>
      <c r="C277" s="51">
        <v>20</v>
      </c>
      <c r="D277" s="51">
        <v>35</v>
      </c>
      <c r="E277" s="51">
        <v>40</v>
      </c>
      <c r="F277" s="26" t="s">
        <v>37</v>
      </c>
      <c r="G277" s="50">
        <v>594</v>
      </c>
      <c r="H277" s="7">
        <v>0.02</v>
      </c>
      <c r="I277" s="51">
        <v>3.5000000000000003E-2</v>
      </c>
      <c r="J277" s="7">
        <v>0.04</v>
      </c>
      <c r="K277" s="7">
        <v>0.02</v>
      </c>
      <c r="L277" s="51">
        <v>3.5000000000000003E-2</v>
      </c>
      <c r="M277" s="7">
        <v>0.04</v>
      </c>
      <c r="N277" s="50">
        <f t="shared" si="87"/>
        <v>11.88</v>
      </c>
      <c r="O277" s="50">
        <f t="shared" si="88"/>
        <v>20.790000000000003</v>
      </c>
      <c r="P277" s="50">
        <f t="shared" si="89"/>
        <v>23.76</v>
      </c>
      <c r="Q277" s="50">
        <f>SUM(N277)</f>
        <v>11.88</v>
      </c>
      <c r="R277" s="50">
        <f>SUM(O277)</f>
        <v>20.790000000000003</v>
      </c>
      <c r="S277" s="50">
        <f>SUM(P277)</f>
        <v>23.76</v>
      </c>
      <c r="T277" s="50">
        <f t="shared" ref="T277:V277" si="92">Q277+Q277*50%</f>
        <v>17.82</v>
      </c>
      <c r="U277" s="50">
        <f t="shared" si="92"/>
        <v>31.185000000000002</v>
      </c>
      <c r="V277" s="60">
        <f t="shared" si="92"/>
        <v>35.64</v>
      </c>
      <c r="W277" s="41"/>
    </row>
    <row r="278" spans="2:23" ht="15.75" x14ac:dyDescent="0.25">
      <c r="B278" s="23"/>
      <c r="C278" s="8"/>
      <c r="D278" s="8"/>
      <c r="E278" s="8"/>
      <c r="F278" s="8"/>
      <c r="G278" s="50"/>
      <c r="H278" s="8"/>
      <c r="I278" s="8"/>
      <c r="J278" s="8"/>
      <c r="K278" s="8"/>
      <c r="L278" s="8"/>
      <c r="M278" s="8"/>
      <c r="N278" s="50"/>
      <c r="O278" s="50"/>
      <c r="P278" s="50"/>
      <c r="Q278" s="27">
        <f>SUM(Q265:Q277)</f>
        <v>486.54600000000011</v>
      </c>
      <c r="R278" s="27">
        <f t="shared" ref="R278:V278" si="93">SUM(R265:R277)</f>
        <v>516.56700000000012</v>
      </c>
      <c r="S278" s="27">
        <f t="shared" si="93"/>
        <v>597.09300000000007</v>
      </c>
      <c r="T278" s="27">
        <f t="shared" si="93"/>
        <v>729.81900000000007</v>
      </c>
      <c r="U278" s="27">
        <f t="shared" si="93"/>
        <v>774.85050000000001</v>
      </c>
      <c r="V278" s="114">
        <f t="shared" si="93"/>
        <v>895.6395</v>
      </c>
      <c r="W278" s="41"/>
    </row>
    <row r="279" spans="2:23" ht="15.75" x14ac:dyDescent="0.25">
      <c r="B279" s="120" t="s">
        <v>145</v>
      </c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121"/>
      <c r="W279" s="41"/>
    </row>
    <row r="280" spans="2:23" ht="31.5" x14ac:dyDescent="0.25">
      <c r="B280" s="67" t="s">
        <v>76</v>
      </c>
      <c r="C280" s="72" t="s">
        <v>77</v>
      </c>
      <c r="D280" s="72" t="s">
        <v>78</v>
      </c>
      <c r="E280" s="72" t="s">
        <v>79</v>
      </c>
      <c r="F280" s="5" t="s">
        <v>80</v>
      </c>
      <c r="G280" s="50">
        <v>2850</v>
      </c>
      <c r="H280" s="7">
        <v>5.1999999999999998E-2</v>
      </c>
      <c r="I280" s="7">
        <v>7.8E-2</v>
      </c>
      <c r="J280" s="7">
        <v>0.104</v>
      </c>
      <c r="K280" s="7">
        <v>3.7999999999999999E-2</v>
      </c>
      <c r="L280" s="7">
        <v>5.7000000000000002E-2</v>
      </c>
      <c r="M280" s="7">
        <v>7.5999999999999998E-2</v>
      </c>
      <c r="N280" s="50">
        <f t="shared" ref="N280:N294" si="94">H280*G280</f>
        <v>148.19999999999999</v>
      </c>
      <c r="O280" s="50">
        <f t="shared" ref="O280:O291" si="95">I280*G280</f>
        <v>222.3</v>
      </c>
      <c r="P280" s="50">
        <f t="shared" ref="P280:P294" si="96">J280*G280</f>
        <v>296.39999999999998</v>
      </c>
      <c r="Q280" s="69">
        <f>SUM(N280:N286)</f>
        <v>171.91119999999998</v>
      </c>
      <c r="R280" s="69">
        <f>SUM(O280:O286)</f>
        <v>251.77199999999999</v>
      </c>
      <c r="S280" s="69">
        <f>SUM(P280:P286)</f>
        <v>341.94579999999996</v>
      </c>
      <c r="T280" s="69">
        <f>Q280+Q280*50%</f>
        <v>257.86679999999996</v>
      </c>
      <c r="U280" s="69">
        <f>R280+R280*50%</f>
        <v>377.65800000000002</v>
      </c>
      <c r="V280" s="70">
        <f>S280+S280*50%</f>
        <v>512.91869999999994</v>
      </c>
      <c r="W280" s="41"/>
    </row>
    <row r="281" spans="2:23" ht="15.75" x14ac:dyDescent="0.25">
      <c r="B281" s="67"/>
      <c r="C281" s="72"/>
      <c r="D281" s="72"/>
      <c r="E281" s="72"/>
      <c r="F281" s="8" t="s">
        <v>81</v>
      </c>
      <c r="G281" s="50">
        <v>482</v>
      </c>
      <c r="H281" s="7">
        <v>5.0000000000000001E-3</v>
      </c>
      <c r="I281" s="7">
        <v>8.0000000000000002E-3</v>
      </c>
      <c r="J281" s="7">
        <v>0.01</v>
      </c>
      <c r="K281" s="7">
        <v>5.0000000000000001E-3</v>
      </c>
      <c r="L281" s="7">
        <v>8.0000000000000002E-3</v>
      </c>
      <c r="M281" s="7">
        <v>0.01</v>
      </c>
      <c r="N281" s="50">
        <f t="shared" si="94"/>
        <v>2.41</v>
      </c>
      <c r="O281" s="50">
        <f t="shared" si="95"/>
        <v>3.8559999999999999</v>
      </c>
      <c r="P281" s="50">
        <f t="shared" si="96"/>
        <v>4.82</v>
      </c>
      <c r="Q281" s="69"/>
      <c r="R281" s="69"/>
      <c r="S281" s="69"/>
      <c r="T281" s="69"/>
      <c r="U281" s="69"/>
      <c r="V281" s="70"/>
      <c r="W281" s="41"/>
    </row>
    <row r="282" spans="2:23" ht="15.75" x14ac:dyDescent="0.25">
      <c r="B282" s="67"/>
      <c r="C282" s="72"/>
      <c r="D282" s="72"/>
      <c r="E282" s="72"/>
      <c r="F282" s="8" t="s">
        <v>23</v>
      </c>
      <c r="G282" s="50">
        <v>133</v>
      </c>
      <c r="H282" s="51">
        <v>2.1000000000000001E-2</v>
      </c>
      <c r="I282" s="51">
        <v>3.2000000000000001E-2</v>
      </c>
      <c r="J282" s="7">
        <v>4.2000000000000003E-2</v>
      </c>
      <c r="K282" s="7">
        <v>1.7999999999999999E-2</v>
      </c>
      <c r="L282" s="7">
        <v>2.7E-2</v>
      </c>
      <c r="M282" s="7">
        <v>3.5999999999999997E-2</v>
      </c>
      <c r="N282" s="50">
        <f t="shared" si="94"/>
        <v>2.7930000000000001</v>
      </c>
      <c r="O282" s="50">
        <f t="shared" si="95"/>
        <v>4.2560000000000002</v>
      </c>
      <c r="P282" s="50">
        <f t="shared" si="96"/>
        <v>5.5860000000000003</v>
      </c>
      <c r="Q282" s="69"/>
      <c r="R282" s="69"/>
      <c r="S282" s="69"/>
      <c r="T282" s="69"/>
      <c r="U282" s="69"/>
      <c r="V282" s="70"/>
      <c r="W282" s="41"/>
    </row>
    <row r="283" spans="2:23" ht="15.75" x14ac:dyDescent="0.25">
      <c r="B283" s="67"/>
      <c r="C283" s="72"/>
      <c r="D283" s="72"/>
      <c r="E283" s="72"/>
      <c r="F283" s="8" t="s">
        <v>24</v>
      </c>
      <c r="G283" s="50">
        <v>683</v>
      </c>
      <c r="H283" s="51">
        <v>8.0000000000000002E-3</v>
      </c>
      <c r="I283" s="51">
        <v>1.2E-2</v>
      </c>
      <c r="J283" s="51">
        <v>3.2000000000000001E-2</v>
      </c>
      <c r="K283" s="51">
        <v>8.0000000000000002E-3</v>
      </c>
      <c r="L283" s="51">
        <v>1.2E-2</v>
      </c>
      <c r="M283" s="51">
        <v>3.2000000000000001E-2</v>
      </c>
      <c r="N283" s="50">
        <f t="shared" si="94"/>
        <v>5.4640000000000004</v>
      </c>
      <c r="O283" s="50">
        <f t="shared" si="95"/>
        <v>8.1959999999999997</v>
      </c>
      <c r="P283" s="50">
        <f t="shared" si="96"/>
        <v>21.856000000000002</v>
      </c>
      <c r="Q283" s="69"/>
      <c r="R283" s="69"/>
      <c r="S283" s="69"/>
      <c r="T283" s="69"/>
      <c r="U283" s="69"/>
      <c r="V283" s="70"/>
      <c r="W283" s="41"/>
    </row>
    <row r="284" spans="2:23" ht="15.75" x14ac:dyDescent="0.25">
      <c r="B284" s="67"/>
      <c r="C284" s="72"/>
      <c r="D284" s="72"/>
      <c r="E284" s="72"/>
      <c r="F284" s="8" t="s">
        <v>26</v>
      </c>
      <c r="G284" s="50">
        <v>59.9</v>
      </c>
      <c r="H284" s="51">
        <v>4.0000000000000001E-3</v>
      </c>
      <c r="I284" s="51">
        <v>6.0000000000000001E-3</v>
      </c>
      <c r="J284" s="51">
        <v>8.0000000000000002E-3</v>
      </c>
      <c r="K284" s="51">
        <v>4.0000000000000001E-3</v>
      </c>
      <c r="L284" s="51">
        <v>6.0000000000000001E-3</v>
      </c>
      <c r="M284" s="51">
        <v>8.0000000000000002E-3</v>
      </c>
      <c r="N284" s="50">
        <f t="shared" si="94"/>
        <v>0.23960000000000001</v>
      </c>
      <c r="O284" s="50">
        <f t="shared" si="95"/>
        <v>0.3594</v>
      </c>
      <c r="P284" s="50">
        <f t="shared" si="96"/>
        <v>0.47920000000000001</v>
      </c>
      <c r="Q284" s="69"/>
      <c r="R284" s="69"/>
      <c r="S284" s="69"/>
      <c r="T284" s="69"/>
      <c r="U284" s="69"/>
      <c r="V284" s="70"/>
      <c r="W284" s="41"/>
    </row>
    <row r="285" spans="2:23" ht="15.75" x14ac:dyDescent="0.25">
      <c r="B285" s="67"/>
      <c r="C285" s="72"/>
      <c r="D285" s="72"/>
      <c r="E285" s="72"/>
      <c r="F285" s="8" t="s">
        <v>27</v>
      </c>
      <c r="G285" s="50">
        <v>76</v>
      </c>
      <c r="H285" s="51">
        <v>1E-3</v>
      </c>
      <c r="I285" s="51">
        <v>1E-3</v>
      </c>
      <c r="J285" s="51">
        <v>1E-3</v>
      </c>
      <c r="K285" s="51">
        <v>1E-3</v>
      </c>
      <c r="L285" s="51">
        <v>1E-3</v>
      </c>
      <c r="M285" s="51">
        <v>1E-3</v>
      </c>
      <c r="N285" s="50">
        <f t="shared" si="94"/>
        <v>7.5999999999999998E-2</v>
      </c>
      <c r="O285" s="50">
        <f t="shared" si="95"/>
        <v>7.5999999999999998E-2</v>
      </c>
      <c r="P285" s="50">
        <f t="shared" si="96"/>
        <v>7.5999999999999998E-2</v>
      </c>
      <c r="Q285" s="69"/>
      <c r="R285" s="69"/>
      <c r="S285" s="69"/>
      <c r="T285" s="69"/>
      <c r="U285" s="69"/>
      <c r="V285" s="70"/>
      <c r="W285" s="41"/>
    </row>
    <row r="286" spans="2:23" ht="15.75" x14ac:dyDescent="0.25">
      <c r="B286" s="67"/>
      <c r="C286" s="72"/>
      <c r="D286" s="72"/>
      <c r="E286" s="72"/>
      <c r="F286" s="8" t="s">
        <v>82</v>
      </c>
      <c r="G286" s="29">
        <v>636.42999999999995</v>
      </c>
      <c r="H286" s="29">
        <v>0.02</v>
      </c>
      <c r="I286" s="29">
        <v>0.02</v>
      </c>
      <c r="J286" s="29">
        <v>0.02</v>
      </c>
      <c r="K286" s="29">
        <v>0.02</v>
      </c>
      <c r="L286" s="29">
        <v>0.02</v>
      </c>
      <c r="M286" s="29">
        <v>0.02</v>
      </c>
      <c r="N286" s="50">
        <f t="shared" si="94"/>
        <v>12.7286</v>
      </c>
      <c r="O286" s="50">
        <f t="shared" si="95"/>
        <v>12.7286</v>
      </c>
      <c r="P286" s="50">
        <f t="shared" si="96"/>
        <v>12.7286</v>
      </c>
      <c r="Q286" s="69"/>
      <c r="R286" s="69"/>
      <c r="S286" s="69"/>
      <c r="T286" s="69"/>
      <c r="U286" s="69"/>
      <c r="V286" s="70"/>
      <c r="W286" s="41"/>
    </row>
    <row r="287" spans="2:23" ht="15.75" customHeight="1" x14ac:dyDescent="0.25">
      <c r="B287" s="67" t="s">
        <v>83</v>
      </c>
      <c r="C287" s="68">
        <v>100</v>
      </c>
      <c r="D287" s="68">
        <v>130</v>
      </c>
      <c r="E287" s="68">
        <v>150</v>
      </c>
      <c r="F287" s="31" t="s">
        <v>84</v>
      </c>
      <c r="G287" s="50">
        <v>396</v>
      </c>
      <c r="H287" s="7">
        <v>3.5000000000000003E-2</v>
      </c>
      <c r="I287" s="7">
        <v>4.5999999999999999E-2</v>
      </c>
      <c r="J287" s="7">
        <v>5.2999999999999999E-2</v>
      </c>
      <c r="K287" s="7">
        <v>3.5000000000000003E-2</v>
      </c>
      <c r="L287" s="7">
        <v>4.5999999999999999E-2</v>
      </c>
      <c r="M287" s="7">
        <v>5.2999999999999999E-2</v>
      </c>
      <c r="N287" s="50">
        <f t="shared" si="94"/>
        <v>13.860000000000001</v>
      </c>
      <c r="O287" s="50">
        <f t="shared" si="95"/>
        <v>18.216000000000001</v>
      </c>
      <c r="P287" s="50">
        <f t="shared" si="96"/>
        <v>20.988</v>
      </c>
      <c r="Q287" s="69">
        <f>SUM(N287:N289)</f>
        <v>44.268000000000001</v>
      </c>
      <c r="R287" s="69">
        <f>SUM(O287:O289)</f>
        <v>48.623999999999995</v>
      </c>
      <c r="S287" s="69">
        <f>SUM(P287:P289)</f>
        <v>51.396000000000001</v>
      </c>
      <c r="T287" s="69">
        <f>Q287+Q287*50%</f>
        <v>66.402000000000001</v>
      </c>
      <c r="U287" s="69">
        <f>R287+R287*50%</f>
        <v>72.935999999999993</v>
      </c>
      <c r="V287" s="70">
        <f>S287+S287*50%</f>
        <v>77.093999999999994</v>
      </c>
      <c r="W287" s="41"/>
    </row>
    <row r="288" spans="2:23" ht="15.75" x14ac:dyDescent="0.25">
      <c r="B288" s="67"/>
      <c r="C288" s="68"/>
      <c r="D288" s="68"/>
      <c r="E288" s="68"/>
      <c r="F288" s="8" t="s">
        <v>85</v>
      </c>
      <c r="G288" s="50">
        <v>5068</v>
      </c>
      <c r="H288" s="51">
        <v>5.0000000000000001E-3</v>
      </c>
      <c r="I288" s="51">
        <v>5.0000000000000001E-3</v>
      </c>
      <c r="J288" s="51">
        <v>5.0000000000000001E-3</v>
      </c>
      <c r="K288" s="51">
        <v>5.0000000000000001E-3</v>
      </c>
      <c r="L288" s="51">
        <v>5.0000000000000001E-3</v>
      </c>
      <c r="M288" s="51">
        <v>5.0000000000000001E-3</v>
      </c>
      <c r="N288" s="50">
        <f t="shared" si="94"/>
        <v>25.34</v>
      </c>
      <c r="O288" s="50">
        <f t="shared" si="95"/>
        <v>25.34</v>
      </c>
      <c r="P288" s="50">
        <f t="shared" si="96"/>
        <v>25.34</v>
      </c>
      <c r="Q288" s="69"/>
      <c r="R288" s="69"/>
      <c r="S288" s="69"/>
      <c r="T288" s="69"/>
      <c r="U288" s="69"/>
      <c r="V288" s="70"/>
      <c r="W288" s="41"/>
    </row>
    <row r="289" spans="2:23" ht="15.75" x14ac:dyDescent="0.25">
      <c r="B289" s="67"/>
      <c r="C289" s="68"/>
      <c r="D289" s="68"/>
      <c r="E289" s="68"/>
      <c r="F289" s="8" t="s">
        <v>27</v>
      </c>
      <c r="G289" s="50">
        <v>76</v>
      </c>
      <c r="H289" s="51">
        <v>1E-3</v>
      </c>
      <c r="I289" s="51">
        <v>1E-3</v>
      </c>
      <c r="J289" s="51">
        <v>1E-3</v>
      </c>
      <c r="K289" s="51">
        <v>1E-3</v>
      </c>
      <c r="L289" s="51">
        <v>1E-3</v>
      </c>
      <c r="M289" s="51">
        <v>1E-3</v>
      </c>
      <c r="N289" s="50">
        <f>H289*G288</f>
        <v>5.0680000000000005</v>
      </c>
      <c r="O289" s="50">
        <f>I289*G288</f>
        <v>5.0680000000000005</v>
      </c>
      <c r="P289" s="50">
        <f>J289*G288</f>
        <v>5.0680000000000005</v>
      </c>
      <c r="Q289" s="68"/>
      <c r="R289" s="68"/>
      <c r="S289" s="68"/>
      <c r="T289" s="69"/>
      <c r="U289" s="69"/>
      <c r="V289" s="70"/>
      <c r="W289" s="41"/>
    </row>
    <row r="290" spans="2:23" ht="15.75" x14ac:dyDescent="0.25">
      <c r="B290" s="67" t="s">
        <v>112</v>
      </c>
      <c r="C290" s="68">
        <v>200</v>
      </c>
      <c r="D290" s="68">
        <v>200</v>
      </c>
      <c r="E290" s="68">
        <v>200</v>
      </c>
      <c r="F290" s="11" t="s">
        <v>34</v>
      </c>
      <c r="G290" s="50">
        <v>5000</v>
      </c>
      <c r="H290" s="51">
        <v>1E-3</v>
      </c>
      <c r="I290" s="51">
        <v>1E-3</v>
      </c>
      <c r="J290" s="51">
        <v>1E-3</v>
      </c>
      <c r="K290" s="51">
        <v>1E-3</v>
      </c>
      <c r="L290" s="51">
        <v>1E-3</v>
      </c>
      <c r="M290" s="51">
        <v>1E-3</v>
      </c>
      <c r="N290" s="50">
        <f t="shared" si="94"/>
        <v>5</v>
      </c>
      <c r="O290" s="50">
        <f t="shared" si="95"/>
        <v>5</v>
      </c>
      <c r="P290" s="50">
        <f t="shared" si="96"/>
        <v>5</v>
      </c>
      <c r="Q290" s="69">
        <f>SUM(N290:N291)</f>
        <v>11.524999999999999</v>
      </c>
      <c r="R290" s="69">
        <f>SUM(O290:O291)</f>
        <v>11.524999999999999</v>
      </c>
      <c r="S290" s="69">
        <f>SUM(P290:P291)</f>
        <v>11.524999999999999</v>
      </c>
      <c r="T290" s="69">
        <f>Q290+Q290*50%</f>
        <v>17.287499999999998</v>
      </c>
      <c r="U290" s="69">
        <f>R290+R290*50%</f>
        <v>17.287499999999998</v>
      </c>
      <c r="V290" s="70">
        <f>S290+S290*50%</f>
        <v>17.287499999999998</v>
      </c>
      <c r="W290" s="41"/>
    </row>
    <row r="291" spans="2:23" ht="15.75" x14ac:dyDescent="0.25">
      <c r="B291" s="67"/>
      <c r="C291" s="68"/>
      <c r="D291" s="68"/>
      <c r="E291" s="68"/>
      <c r="F291" s="8" t="s">
        <v>35</v>
      </c>
      <c r="G291" s="50">
        <v>435</v>
      </c>
      <c r="H291" s="7">
        <v>1.4999999999999999E-2</v>
      </c>
      <c r="I291" s="7">
        <v>1.4999999999999999E-2</v>
      </c>
      <c r="J291" s="7">
        <v>1.4999999999999999E-2</v>
      </c>
      <c r="K291" s="7">
        <v>1.4999999999999999E-2</v>
      </c>
      <c r="L291" s="7">
        <v>1.4999999999999999E-2</v>
      </c>
      <c r="M291" s="7">
        <v>1.4999999999999999E-2</v>
      </c>
      <c r="N291" s="50">
        <f t="shared" si="94"/>
        <v>6.5249999999999995</v>
      </c>
      <c r="O291" s="50">
        <f t="shared" si="95"/>
        <v>6.5249999999999995</v>
      </c>
      <c r="P291" s="50">
        <f t="shared" si="96"/>
        <v>6.5249999999999995</v>
      </c>
      <c r="Q291" s="69"/>
      <c r="R291" s="69"/>
      <c r="S291" s="69"/>
      <c r="T291" s="69"/>
      <c r="U291" s="69"/>
      <c r="V291" s="70"/>
      <c r="W291" s="41"/>
    </row>
    <row r="292" spans="2:23" ht="15.75" x14ac:dyDescent="0.25">
      <c r="B292" s="53" t="s">
        <v>86</v>
      </c>
      <c r="C292" s="51">
        <v>20</v>
      </c>
      <c r="D292" s="51">
        <v>20</v>
      </c>
      <c r="E292" s="51">
        <v>20</v>
      </c>
      <c r="F292" s="8" t="s">
        <v>87</v>
      </c>
      <c r="G292" s="50">
        <v>5603</v>
      </c>
      <c r="H292" s="7">
        <v>0.02</v>
      </c>
      <c r="I292" s="7">
        <v>0.02</v>
      </c>
      <c r="J292" s="7">
        <v>0.02</v>
      </c>
      <c r="K292" s="7">
        <v>0.02</v>
      </c>
      <c r="L292" s="7">
        <v>0.02</v>
      </c>
      <c r="M292" s="7">
        <v>0.02</v>
      </c>
      <c r="N292" s="50">
        <f>H292*G292</f>
        <v>112.06</v>
      </c>
      <c r="O292" s="50">
        <f>I292*G292</f>
        <v>112.06</v>
      </c>
      <c r="P292" s="50">
        <f>J292*G292</f>
        <v>112.06</v>
      </c>
      <c r="Q292" s="50">
        <f>SUM(N292)</f>
        <v>112.06</v>
      </c>
      <c r="R292" s="50">
        <f>SUM(O292)</f>
        <v>112.06</v>
      </c>
      <c r="S292" s="50">
        <f>SUM(P292)</f>
        <v>112.06</v>
      </c>
      <c r="T292" s="50">
        <f t="shared" ref="T292" si="97">Q292+Q292*50%</f>
        <v>168.09</v>
      </c>
      <c r="U292" s="50">
        <f t="shared" ref="U292" si="98">R292+R292*50%</f>
        <v>168.09</v>
      </c>
      <c r="V292" s="60">
        <f t="shared" ref="V292" si="99">S292+S292*50%</f>
        <v>168.09</v>
      </c>
      <c r="W292" s="41"/>
    </row>
    <row r="293" spans="2:23" ht="15.75" x14ac:dyDescent="0.25">
      <c r="B293" s="118" t="s">
        <v>32</v>
      </c>
      <c r="C293" s="51">
        <v>10</v>
      </c>
      <c r="D293" s="51">
        <v>10</v>
      </c>
      <c r="E293" s="51">
        <v>10</v>
      </c>
      <c r="F293" s="8" t="s">
        <v>32</v>
      </c>
      <c r="G293" s="50">
        <v>2500</v>
      </c>
      <c r="H293" s="51">
        <v>0.01</v>
      </c>
      <c r="I293" s="29">
        <v>0.01</v>
      </c>
      <c r="J293" s="51">
        <v>0.01</v>
      </c>
      <c r="K293" s="51">
        <v>0.01</v>
      </c>
      <c r="L293" s="51">
        <v>0.01</v>
      </c>
      <c r="M293" s="51">
        <v>0.01</v>
      </c>
      <c r="N293" s="50">
        <f t="shared" si="94"/>
        <v>25</v>
      </c>
      <c r="O293" s="50">
        <f>K293*G293</f>
        <v>25</v>
      </c>
      <c r="P293" s="50">
        <f t="shared" si="96"/>
        <v>25</v>
      </c>
      <c r="Q293" s="50">
        <f t="shared" ref="Q293:S294" si="100">SUM(N293)</f>
        <v>25</v>
      </c>
      <c r="R293" s="50">
        <f t="shared" si="100"/>
        <v>25</v>
      </c>
      <c r="S293" s="50">
        <f t="shared" si="100"/>
        <v>25</v>
      </c>
      <c r="T293" s="51">
        <f t="shared" ref="T293:V294" si="101">Q293+Q293*50%</f>
        <v>37.5</v>
      </c>
      <c r="U293" s="51">
        <f t="shared" si="101"/>
        <v>37.5</v>
      </c>
      <c r="V293" s="61">
        <f t="shared" si="101"/>
        <v>37.5</v>
      </c>
      <c r="W293" s="41"/>
    </row>
    <row r="294" spans="2:23" ht="15.75" x14ac:dyDescent="0.25">
      <c r="B294" s="109" t="s">
        <v>50</v>
      </c>
      <c r="C294" s="51">
        <v>20</v>
      </c>
      <c r="D294" s="51">
        <v>35</v>
      </c>
      <c r="E294" s="51">
        <v>40</v>
      </c>
      <c r="F294" s="33" t="s">
        <v>37</v>
      </c>
      <c r="G294" s="50">
        <v>594</v>
      </c>
      <c r="H294" s="7">
        <v>0.02</v>
      </c>
      <c r="I294" s="51">
        <v>3.5000000000000003E-2</v>
      </c>
      <c r="J294" s="7">
        <v>0.04</v>
      </c>
      <c r="K294" s="7">
        <v>0.02</v>
      </c>
      <c r="L294" s="51">
        <v>3.5000000000000003E-2</v>
      </c>
      <c r="M294" s="7">
        <v>0.04</v>
      </c>
      <c r="N294" s="50">
        <f t="shared" si="94"/>
        <v>11.88</v>
      </c>
      <c r="O294" s="50">
        <f>I294*G294</f>
        <v>20.790000000000003</v>
      </c>
      <c r="P294" s="50">
        <f t="shared" si="96"/>
        <v>23.76</v>
      </c>
      <c r="Q294" s="50">
        <f t="shared" si="100"/>
        <v>11.88</v>
      </c>
      <c r="R294" s="50">
        <f t="shared" si="100"/>
        <v>20.790000000000003</v>
      </c>
      <c r="S294" s="50">
        <f t="shared" si="100"/>
        <v>23.76</v>
      </c>
      <c r="T294" s="50">
        <f t="shared" si="101"/>
        <v>17.82</v>
      </c>
      <c r="U294" s="50">
        <f t="shared" si="101"/>
        <v>31.185000000000002</v>
      </c>
      <c r="V294" s="60">
        <f t="shared" si="101"/>
        <v>35.64</v>
      </c>
      <c r="W294" s="41"/>
    </row>
    <row r="295" spans="2:23" ht="15.75" x14ac:dyDescent="0.25">
      <c r="B295" s="23"/>
      <c r="C295" s="8"/>
      <c r="D295" s="8"/>
      <c r="E295" s="8"/>
      <c r="F295" s="8"/>
      <c r="G295" s="50"/>
      <c r="H295" s="8"/>
      <c r="I295" s="8"/>
      <c r="J295" s="8"/>
      <c r="K295" s="8"/>
      <c r="L295" s="8"/>
      <c r="M295" s="8"/>
      <c r="N295" s="50"/>
      <c r="O295" s="50"/>
      <c r="P295" s="50"/>
      <c r="Q295" s="27">
        <f>SUM(Q280:Q294)</f>
        <v>376.64419999999996</v>
      </c>
      <c r="R295" s="27">
        <f t="shared" ref="R295:V295" si="102">SUM(R280:R294)</f>
        <v>469.77099999999996</v>
      </c>
      <c r="S295" s="27">
        <f t="shared" si="102"/>
        <v>565.68679999999995</v>
      </c>
      <c r="T295" s="27">
        <f t="shared" si="102"/>
        <v>564.96630000000005</v>
      </c>
      <c r="U295" s="27">
        <f t="shared" si="102"/>
        <v>704.65650000000005</v>
      </c>
      <c r="V295" s="114">
        <f t="shared" si="102"/>
        <v>848.53020000000004</v>
      </c>
      <c r="W295" s="41"/>
    </row>
    <row r="296" spans="2:23" ht="15.75" customHeight="1" x14ac:dyDescent="0.25">
      <c r="B296" s="184" t="s">
        <v>159</v>
      </c>
      <c r="C296" s="185"/>
      <c r="D296" s="185"/>
      <c r="E296" s="185"/>
      <c r="F296" s="185"/>
      <c r="G296" s="185"/>
      <c r="H296" s="185"/>
      <c r="I296" s="185"/>
      <c r="J296" s="185"/>
      <c r="K296" s="185"/>
      <c r="L296" s="185"/>
      <c r="M296" s="185"/>
      <c r="N296" s="185"/>
      <c r="O296" s="185"/>
      <c r="P296" s="185"/>
      <c r="Q296" s="185"/>
      <c r="R296" s="185"/>
      <c r="S296" s="185"/>
      <c r="T296" s="185"/>
      <c r="U296" s="185"/>
      <c r="V296" s="186"/>
      <c r="W296" s="41"/>
    </row>
    <row r="297" spans="2:23" ht="15.75" customHeight="1" x14ac:dyDescent="0.25">
      <c r="B297" s="125" t="s">
        <v>133</v>
      </c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126"/>
      <c r="W297" s="41"/>
    </row>
    <row r="298" spans="2:23" ht="31.5" x14ac:dyDescent="0.25">
      <c r="B298" s="67" t="s">
        <v>161</v>
      </c>
      <c r="C298" s="68">
        <v>150</v>
      </c>
      <c r="D298" s="68">
        <v>200</v>
      </c>
      <c r="E298" s="68">
        <v>250</v>
      </c>
      <c r="F298" s="5" t="s">
        <v>130</v>
      </c>
      <c r="G298" s="50">
        <v>2850</v>
      </c>
      <c r="H298" s="7">
        <v>0.15</v>
      </c>
      <c r="I298" s="7">
        <v>0.15</v>
      </c>
      <c r="J298" s="7">
        <v>0.2</v>
      </c>
      <c r="K298" s="7">
        <v>0.107</v>
      </c>
      <c r="L298" s="7">
        <v>0.107</v>
      </c>
      <c r="M298" s="7">
        <v>0.14299999999999999</v>
      </c>
      <c r="N298" s="50">
        <f t="shared" ref="N298:N309" si="103">H298*G298</f>
        <v>427.5</v>
      </c>
      <c r="O298" s="50">
        <f t="shared" ref="O298:O309" si="104">I298*G298</f>
        <v>427.5</v>
      </c>
      <c r="P298" s="50">
        <f t="shared" ref="P298:P309" si="105">J298*G298</f>
        <v>570</v>
      </c>
      <c r="Q298" s="75">
        <f>SUM(N298:N304)</f>
        <v>470.61</v>
      </c>
      <c r="R298" s="75">
        <f>SUM(O298:O304)</f>
        <v>470.61</v>
      </c>
      <c r="S298" s="75">
        <f>SUM(P298:P304)</f>
        <v>628.14100000000008</v>
      </c>
      <c r="T298" s="69">
        <f>Q298+Q298*50%</f>
        <v>705.91499999999996</v>
      </c>
      <c r="U298" s="69">
        <f>R298+R298*50%</f>
        <v>705.91499999999996</v>
      </c>
      <c r="V298" s="70">
        <f>S298+S298*50%</f>
        <v>942.21150000000011</v>
      </c>
      <c r="W298" s="41"/>
    </row>
    <row r="299" spans="2:23" ht="15.75" x14ac:dyDescent="0.25">
      <c r="B299" s="67"/>
      <c r="C299" s="68"/>
      <c r="D299" s="68"/>
      <c r="E299" s="68"/>
      <c r="F299" s="8" t="s">
        <v>131</v>
      </c>
      <c r="G299" s="50">
        <v>482</v>
      </c>
      <c r="H299" s="51">
        <v>4.2999999999999997E-2</v>
      </c>
      <c r="I299" s="51">
        <v>4.2999999999999997E-2</v>
      </c>
      <c r="J299" s="7">
        <v>6.8000000000000005E-2</v>
      </c>
      <c r="K299" s="7">
        <v>4.2999999999999997E-2</v>
      </c>
      <c r="L299" s="7">
        <v>4.2999999999999997E-2</v>
      </c>
      <c r="M299" s="7">
        <v>6.8000000000000005E-2</v>
      </c>
      <c r="N299" s="50">
        <f t="shared" si="103"/>
        <v>20.725999999999999</v>
      </c>
      <c r="O299" s="50">
        <f t="shared" si="104"/>
        <v>20.725999999999999</v>
      </c>
      <c r="P299" s="50">
        <f t="shared" si="105"/>
        <v>32.776000000000003</v>
      </c>
      <c r="Q299" s="76"/>
      <c r="R299" s="76"/>
      <c r="S299" s="76"/>
      <c r="T299" s="69"/>
      <c r="U299" s="69"/>
      <c r="V299" s="70"/>
      <c r="W299" s="41"/>
    </row>
    <row r="300" spans="2:23" ht="15.75" x14ac:dyDescent="0.25">
      <c r="B300" s="67"/>
      <c r="C300" s="68"/>
      <c r="D300" s="68"/>
      <c r="E300" s="68"/>
      <c r="F300" s="8" t="s">
        <v>96</v>
      </c>
      <c r="G300" s="50">
        <v>683</v>
      </c>
      <c r="H300" s="35">
        <v>1.2999999999999999E-2</v>
      </c>
      <c r="I300" s="35">
        <v>1.2999999999999999E-2</v>
      </c>
      <c r="J300" s="7">
        <v>0.01</v>
      </c>
      <c r="K300" s="7">
        <v>1.2999999999999999E-2</v>
      </c>
      <c r="L300" s="7">
        <v>1.2999999999999999E-2</v>
      </c>
      <c r="M300" s="7">
        <v>0.01</v>
      </c>
      <c r="N300" s="50">
        <f t="shared" si="103"/>
        <v>8.8789999999999996</v>
      </c>
      <c r="O300" s="50">
        <f t="shared" si="104"/>
        <v>8.8789999999999996</v>
      </c>
      <c r="P300" s="50">
        <f t="shared" si="105"/>
        <v>6.83</v>
      </c>
      <c r="Q300" s="76"/>
      <c r="R300" s="76"/>
      <c r="S300" s="76"/>
      <c r="T300" s="69"/>
      <c r="U300" s="69"/>
      <c r="V300" s="70"/>
      <c r="W300" s="41"/>
    </row>
    <row r="301" spans="2:23" ht="15.75" x14ac:dyDescent="0.25">
      <c r="B301" s="67"/>
      <c r="C301" s="68"/>
      <c r="D301" s="68"/>
      <c r="E301" s="68"/>
      <c r="F301" s="8" t="s">
        <v>23</v>
      </c>
      <c r="G301" s="50">
        <v>133</v>
      </c>
      <c r="H301" s="35">
        <v>1.6E-2</v>
      </c>
      <c r="I301" s="35">
        <v>1.6E-2</v>
      </c>
      <c r="J301" s="7">
        <v>1.2E-2</v>
      </c>
      <c r="K301" s="7">
        <v>1.2999999999999999E-2</v>
      </c>
      <c r="L301" s="7">
        <v>1.2999999999999999E-2</v>
      </c>
      <c r="M301" s="7">
        <v>0.01</v>
      </c>
      <c r="N301" s="50">
        <f t="shared" si="103"/>
        <v>2.1280000000000001</v>
      </c>
      <c r="O301" s="50">
        <f t="shared" si="104"/>
        <v>2.1280000000000001</v>
      </c>
      <c r="P301" s="50">
        <f t="shared" si="105"/>
        <v>1.5960000000000001</v>
      </c>
      <c r="Q301" s="76"/>
      <c r="R301" s="76"/>
      <c r="S301" s="76"/>
      <c r="T301" s="69"/>
      <c r="U301" s="69"/>
      <c r="V301" s="70"/>
      <c r="W301" s="41"/>
    </row>
    <row r="302" spans="2:23" ht="15.75" x14ac:dyDescent="0.25">
      <c r="B302" s="67"/>
      <c r="C302" s="68"/>
      <c r="D302" s="68"/>
      <c r="E302" s="68"/>
      <c r="F302" s="8" t="s">
        <v>22</v>
      </c>
      <c r="G302" s="50">
        <v>177</v>
      </c>
      <c r="H302" s="35">
        <v>1.2999999999999999E-2</v>
      </c>
      <c r="I302" s="35">
        <v>1.2999999999999999E-2</v>
      </c>
      <c r="J302" s="7">
        <v>1.9E-2</v>
      </c>
      <c r="K302" s="7">
        <v>0.01</v>
      </c>
      <c r="L302" s="7">
        <v>0.01</v>
      </c>
      <c r="M302" s="7">
        <v>1.4999999999999999E-2</v>
      </c>
      <c r="N302" s="50">
        <f t="shared" si="103"/>
        <v>2.3009999999999997</v>
      </c>
      <c r="O302" s="50">
        <f t="shared" si="104"/>
        <v>2.3009999999999997</v>
      </c>
      <c r="P302" s="50">
        <f t="shared" si="105"/>
        <v>3.363</v>
      </c>
      <c r="Q302" s="76"/>
      <c r="R302" s="76"/>
      <c r="S302" s="76"/>
      <c r="T302" s="69"/>
      <c r="U302" s="69"/>
      <c r="V302" s="70"/>
      <c r="W302" s="41"/>
    </row>
    <row r="303" spans="2:23" ht="15.75" x14ac:dyDescent="0.25">
      <c r="B303" s="67"/>
      <c r="C303" s="68"/>
      <c r="D303" s="68"/>
      <c r="E303" s="68"/>
      <c r="F303" s="8" t="s">
        <v>25</v>
      </c>
      <c r="G303" s="50">
        <v>900</v>
      </c>
      <c r="H303" s="35">
        <v>0.01</v>
      </c>
      <c r="I303" s="35">
        <v>0.01</v>
      </c>
      <c r="J303" s="7">
        <v>1.4999999999999999E-2</v>
      </c>
      <c r="K303" s="7">
        <v>0.01</v>
      </c>
      <c r="L303" s="7">
        <v>0.01</v>
      </c>
      <c r="M303" s="7">
        <v>1.4999999999999999E-2</v>
      </c>
      <c r="N303" s="50">
        <f t="shared" si="103"/>
        <v>9</v>
      </c>
      <c r="O303" s="50">
        <f t="shared" si="104"/>
        <v>9</v>
      </c>
      <c r="P303" s="50">
        <f t="shared" si="105"/>
        <v>13.5</v>
      </c>
      <c r="Q303" s="76"/>
      <c r="R303" s="76"/>
      <c r="S303" s="76"/>
      <c r="T303" s="69"/>
      <c r="U303" s="69"/>
      <c r="V303" s="70"/>
      <c r="W303" s="41"/>
    </row>
    <row r="304" spans="2:23" ht="15.75" x14ac:dyDescent="0.25">
      <c r="B304" s="67"/>
      <c r="C304" s="68"/>
      <c r="D304" s="68"/>
      <c r="E304" s="68"/>
      <c r="F304" s="8" t="s">
        <v>27</v>
      </c>
      <c r="G304" s="50">
        <v>76</v>
      </c>
      <c r="H304" s="51">
        <v>1E-3</v>
      </c>
      <c r="I304" s="51">
        <v>1E-3</v>
      </c>
      <c r="J304" s="7">
        <v>1E-3</v>
      </c>
      <c r="K304" s="7">
        <v>1E-3</v>
      </c>
      <c r="L304" s="7">
        <v>1E-3</v>
      </c>
      <c r="M304" s="7">
        <v>1E-3</v>
      </c>
      <c r="N304" s="50">
        <f t="shared" si="103"/>
        <v>7.5999999999999998E-2</v>
      </c>
      <c r="O304" s="50">
        <f t="shared" si="104"/>
        <v>7.5999999999999998E-2</v>
      </c>
      <c r="P304" s="50">
        <f t="shared" si="105"/>
        <v>7.5999999999999998E-2</v>
      </c>
      <c r="Q304" s="76"/>
      <c r="R304" s="76"/>
      <c r="S304" s="76"/>
      <c r="T304" s="69"/>
      <c r="U304" s="69"/>
      <c r="V304" s="70"/>
      <c r="W304" s="41"/>
    </row>
    <row r="305" spans="2:23" ht="15.75" x14ac:dyDescent="0.25">
      <c r="B305" s="118" t="s">
        <v>74</v>
      </c>
      <c r="C305" s="51">
        <v>100</v>
      </c>
      <c r="D305" s="51">
        <v>100</v>
      </c>
      <c r="E305" s="51">
        <v>100</v>
      </c>
      <c r="F305" s="8" t="s">
        <v>74</v>
      </c>
      <c r="G305" s="50">
        <v>740</v>
      </c>
      <c r="H305" s="7">
        <v>0.1</v>
      </c>
      <c r="I305" s="7">
        <v>0.1</v>
      </c>
      <c r="J305" s="7">
        <v>0.1</v>
      </c>
      <c r="K305" s="7">
        <v>0.1</v>
      </c>
      <c r="L305" s="7">
        <v>0.1</v>
      </c>
      <c r="M305" s="7">
        <v>0.1</v>
      </c>
      <c r="N305" s="50">
        <f t="shared" si="103"/>
        <v>74</v>
      </c>
      <c r="O305" s="50">
        <f t="shared" si="104"/>
        <v>74</v>
      </c>
      <c r="P305" s="50">
        <f t="shared" si="105"/>
        <v>74</v>
      </c>
      <c r="Q305" s="50">
        <f t="shared" ref="Q305:S306" si="106">SUM(N305)</f>
        <v>74</v>
      </c>
      <c r="R305" s="50">
        <f t="shared" si="106"/>
        <v>74</v>
      </c>
      <c r="S305" s="50">
        <f t="shared" si="106"/>
        <v>74</v>
      </c>
      <c r="T305" s="50">
        <f t="shared" ref="T305:V307" si="107">Q305+Q305*50%</f>
        <v>111</v>
      </c>
      <c r="U305" s="50">
        <f t="shared" si="107"/>
        <v>111</v>
      </c>
      <c r="V305" s="60">
        <f t="shared" si="107"/>
        <v>111</v>
      </c>
      <c r="W305" s="41"/>
    </row>
    <row r="306" spans="2:23" ht="15.75" x14ac:dyDescent="0.25">
      <c r="B306" s="118" t="s">
        <v>32</v>
      </c>
      <c r="C306" s="51">
        <v>10</v>
      </c>
      <c r="D306" s="51">
        <v>10</v>
      </c>
      <c r="E306" s="51">
        <v>10</v>
      </c>
      <c r="F306" s="8" t="s">
        <v>160</v>
      </c>
      <c r="G306" s="50">
        <v>2500</v>
      </c>
      <c r="H306" s="7">
        <v>0.01</v>
      </c>
      <c r="I306" s="7">
        <v>0.01</v>
      </c>
      <c r="J306" s="7">
        <v>0.01</v>
      </c>
      <c r="K306" s="7">
        <v>0.01</v>
      </c>
      <c r="L306" s="7">
        <v>0.01</v>
      </c>
      <c r="M306" s="7">
        <v>0.01</v>
      </c>
      <c r="N306" s="50">
        <f t="shared" si="103"/>
        <v>25</v>
      </c>
      <c r="O306" s="50">
        <f t="shared" si="104"/>
        <v>25</v>
      </c>
      <c r="P306" s="50">
        <f t="shared" si="105"/>
        <v>25</v>
      </c>
      <c r="Q306" s="54">
        <f t="shared" si="106"/>
        <v>25</v>
      </c>
      <c r="R306" s="54">
        <f t="shared" si="106"/>
        <v>25</v>
      </c>
      <c r="S306" s="54">
        <f t="shared" si="106"/>
        <v>25</v>
      </c>
      <c r="T306" s="50">
        <f t="shared" si="107"/>
        <v>37.5</v>
      </c>
      <c r="U306" s="50">
        <f t="shared" si="107"/>
        <v>37.5</v>
      </c>
      <c r="V306" s="60">
        <f t="shared" si="107"/>
        <v>37.5</v>
      </c>
      <c r="W306" s="41"/>
    </row>
    <row r="307" spans="2:23" ht="15.75" x14ac:dyDescent="0.25">
      <c r="B307" s="67" t="s">
        <v>112</v>
      </c>
      <c r="C307" s="68">
        <v>200</v>
      </c>
      <c r="D307" s="68">
        <v>200</v>
      </c>
      <c r="E307" s="68">
        <v>200</v>
      </c>
      <c r="F307" s="11" t="s">
        <v>34</v>
      </c>
      <c r="G307" s="50">
        <v>5000</v>
      </c>
      <c r="H307" s="51">
        <v>1E-3</v>
      </c>
      <c r="I307" s="51">
        <v>1E-3</v>
      </c>
      <c r="J307" s="51">
        <v>1E-3</v>
      </c>
      <c r="K307" s="51">
        <v>1E-3</v>
      </c>
      <c r="L307" s="51">
        <v>1E-3</v>
      </c>
      <c r="M307" s="51">
        <v>1E-3</v>
      </c>
      <c r="N307" s="50">
        <f t="shared" si="103"/>
        <v>5</v>
      </c>
      <c r="O307" s="50">
        <f t="shared" si="104"/>
        <v>5</v>
      </c>
      <c r="P307" s="50">
        <f t="shared" si="105"/>
        <v>5</v>
      </c>
      <c r="Q307" s="69">
        <f>SUM(N307:N308)</f>
        <v>11.524999999999999</v>
      </c>
      <c r="R307" s="69">
        <f>SUM(O307:O308)</f>
        <v>11.524999999999999</v>
      </c>
      <c r="S307" s="69">
        <f>SUM(P307:P308)</f>
        <v>11.524999999999999</v>
      </c>
      <c r="T307" s="69">
        <f t="shared" si="107"/>
        <v>17.287499999999998</v>
      </c>
      <c r="U307" s="69">
        <f t="shared" si="107"/>
        <v>17.287499999999998</v>
      </c>
      <c r="V307" s="70">
        <f t="shared" si="107"/>
        <v>17.287499999999998</v>
      </c>
      <c r="W307" s="41"/>
    </row>
    <row r="308" spans="2:23" ht="15.75" x14ac:dyDescent="0.25">
      <c r="B308" s="67"/>
      <c r="C308" s="68"/>
      <c r="D308" s="68"/>
      <c r="E308" s="68"/>
      <c r="F308" s="8" t="s">
        <v>35</v>
      </c>
      <c r="G308" s="50">
        <v>435</v>
      </c>
      <c r="H308" s="7">
        <v>1.4999999999999999E-2</v>
      </c>
      <c r="I308" s="7">
        <v>1.4999999999999999E-2</v>
      </c>
      <c r="J308" s="7">
        <v>1.4999999999999999E-2</v>
      </c>
      <c r="K308" s="7">
        <v>1.4999999999999999E-2</v>
      </c>
      <c r="L308" s="7">
        <v>1.4999999999999999E-2</v>
      </c>
      <c r="M308" s="7">
        <v>1.4999999999999999E-2</v>
      </c>
      <c r="N308" s="50">
        <f t="shared" si="103"/>
        <v>6.5249999999999995</v>
      </c>
      <c r="O308" s="50">
        <f t="shared" si="104"/>
        <v>6.5249999999999995</v>
      </c>
      <c r="P308" s="50">
        <f t="shared" si="105"/>
        <v>6.5249999999999995</v>
      </c>
      <c r="Q308" s="69"/>
      <c r="R308" s="69"/>
      <c r="S308" s="69"/>
      <c r="T308" s="69"/>
      <c r="U308" s="69"/>
      <c r="V308" s="70"/>
      <c r="W308" s="41"/>
    </row>
    <row r="309" spans="2:23" ht="15.75" x14ac:dyDescent="0.25">
      <c r="B309" s="109" t="s">
        <v>50</v>
      </c>
      <c r="C309" s="51">
        <v>20</v>
      </c>
      <c r="D309" s="51">
        <v>35</v>
      </c>
      <c r="E309" s="51">
        <v>40</v>
      </c>
      <c r="F309" s="33" t="s">
        <v>37</v>
      </c>
      <c r="G309" s="50">
        <v>594</v>
      </c>
      <c r="H309" s="7">
        <v>0.02</v>
      </c>
      <c r="I309" s="51">
        <v>3.5000000000000003E-2</v>
      </c>
      <c r="J309" s="7">
        <v>0.04</v>
      </c>
      <c r="K309" s="7">
        <v>0.02</v>
      </c>
      <c r="L309" s="51">
        <v>3.5000000000000003E-2</v>
      </c>
      <c r="M309" s="7">
        <v>0.04</v>
      </c>
      <c r="N309" s="50">
        <f t="shared" si="103"/>
        <v>11.88</v>
      </c>
      <c r="O309" s="50">
        <f t="shared" si="104"/>
        <v>20.790000000000003</v>
      </c>
      <c r="P309" s="50">
        <f t="shared" si="105"/>
        <v>23.76</v>
      </c>
      <c r="Q309" s="54">
        <f>SUM(N309)</f>
        <v>11.88</v>
      </c>
      <c r="R309" s="54">
        <f>SUM(O309)</f>
        <v>20.790000000000003</v>
      </c>
      <c r="S309" s="54">
        <f>SUM(P309)</f>
        <v>23.76</v>
      </c>
      <c r="T309" s="50">
        <f t="shared" ref="T309:V310" si="108">Q309+Q309*50%</f>
        <v>17.82</v>
      </c>
      <c r="U309" s="50">
        <f t="shared" si="108"/>
        <v>31.185000000000002</v>
      </c>
      <c r="V309" s="60">
        <f t="shared" si="108"/>
        <v>35.64</v>
      </c>
      <c r="W309" s="41"/>
    </row>
    <row r="310" spans="2:23" ht="15.75" x14ac:dyDescent="0.25">
      <c r="B310" s="110"/>
      <c r="C310" s="94"/>
      <c r="D310" s="94"/>
      <c r="E310" s="94"/>
      <c r="F310" s="94"/>
      <c r="G310" s="54"/>
      <c r="H310" s="94"/>
      <c r="I310" s="94"/>
      <c r="J310" s="94"/>
      <c r="K310" s="94"/>
      <c r="L310" s="94"/>
      <c r="M310" s="94"/>
      <c r="N310" s="50"/>
      <c r="O310" s="50"/>
      <c r="P310" s="50"/>
      <c r="Q310" s="43">
        <f>SUM(Q298:Q309)</f>
        <v>593.01499999999999</v>
      </c>
      <c r="R310" s="43">
        <f>SUM(R298:R309)</f>
        <v>601.92499999999995</v>
      </c>
      <c r="S310" s="43">
        <f>SUM(S298:S309)</f>
        <v>762.42600000000004</v>
      </c>
      <c r="T310" s="27">
        <f t="shared" si="108"/>
        <v>889.52250000000004</v>
      </c>
      <c r="U310" s="27">
        <f t="shared" si="108"/>
        <v>902.88749999999993</v>
      </c>
      <c r="V310" s="114">
        <f t="shared" si="108"/>
        <v>1143.6390000000001</v>
      </c>
      <c r="W310" s="41"/>
    </row>
    <row r="311" spans="2:23" ht="15.75" x14ac:dyDescent="0.25">
      <c r="B311" s="120" t="s">
        <v>134</v>
      </c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121"/>
      <c r="W311" s="41"/>
    </row>
    <row r="312" spans="2:23" ht="15.75" x14ac:dyDescent="0.25">
      <c r="B312" s="67" t="s">
        <v>140</v>
      </c>
      <c r="C312" s="68">
        <v>60</v>
      </c>
      <c r="D312" s="68">
        <v>100</v>
      </c>
      <c r="E312" s="68">
        <v>100</v>
      </c>
      <c r="F312" s="8" t="s">
        <v>141</v>
      </c>
      <c r="G312" s="50">
        <v>132</v>
      </c>
      <c r="H312" s="7">
        <v>5.8999999999999997E-2</v>
      </c>
      <c r="I312" s="50">
        <v>9.9000000000000005E-2</v>
      </c>
      <c r="J312" s="7">
        <v>9.9000000000000005E-2</v>
      </c>
      <c r="K312" s="7">
        <v>4.7E-2</v>
      </c>
      <c r="L312" s="7">
        <v>7.9000000000000001E-2</v>
      </c>
      <c r="M312" s="7">
        <v>7.9000000000000001E-2</v>
      </c>
      <c r="N312" s="50">
        <f t="shared" ref="N312:N329" si="109">H312*G312</f>
        <v>7.7879999999999994</v>
      </c>
      <c r="O312" s="50">
        <f t="shared" ref="O312:O329" si="110">I312*G312</f>
        <v>13.068000000000001</v>
      </c>
      <c r="P312" s="50">
        <f t="shared" ref="P312:P329" si="111">J312*G312</f>
        <v>13.068000000000001</v>
      </c>
      <c r="Q312" s="69">
        <f>SUM(N312:N316)</f>
        <v>12.633999999999999</v>
      </c>
      <c r="R312" s="69">
        <f>SUM(O312:O316)</f>
        <v>20.6</v>
      </c>
      <c r="S312" s="69">
        <f>SUM(P312:P316)</f>
        <v>21.035000000000004</v>
      </c>
      <c r="T312" s="69">
        <f>Q312+Q312*50%</f>
        <v>18.950999999999997</v>
      </c>
      <c r="U312" s="69">
        <f>R312+R312*50%</f>
        <v>30.900000000000002</v>
      </c>
      <c r="V312" s="70">
        <f>S312+S312*50%</f>
        <v>31.552500000000006</v>
      </c>
      <c r="W312" s="41"/>
    </row>
    <row r="313" spans="2:23" ht="15.75" x14ac:dyDescent="0.25">
      <c r="B313" s="67"/>
      <c r="C313" s="68"/>
      <c r="D313" s="68"/>
      <c r="E313" s="68"/>
      <c r="F313" s="8" t="s">
        <v>22</v>
      </c>
      <c r="G313" s="50">
        <v>177</v>
      </c>
      <c r="H313" s="51">
        <v>8.0000000000000002E-3</v>
      </c>
      <c r="I313" s="51">
        <v>1.2999999999999999E-2</v>
      </c>
      <c r="J313" s="51">
        <v>1.2999999999999999E-2</v>
      </c>
      <c r="K313" s="51">
        <v>0.06</v>
      </c>
      <c r="L313" s="51">
        <v>0.01</v>
      </c>
      <c r="M313" s="51">
        <v>0.01</v>
      </c>
      <c r="N313" s="50">
        <f t="shared" si="109"/>
        <v>1.4159999999999999</v>
      </c>
      <c r="O313" s="50">
        <f t="shared" si="110"/>
        <v>2.3009999999999997</v>
      </c>
      <c r="P313" s="50">
        <f t="shared" si="111"/>
        <v>2.3009999999999997</v>
      </c>
      <c r="Q313" s="69"/>
      <c r="R313" s="69"/>
      <c r="S313" s="69"/>
      <c r="T313" s="69"/>
      <c r="U313" s="69"/>
      <c r="V313" s="70"/>
      <c r="W313" s="41"/>
    </row>
    <row r="314" spans="2:23" ht="15.75" x14ac:dyDescent="0.25">
      <c r="B314" s="67"/>
      <c r="C314" s="68"/>
      <c r="D314" s="68"/>
      <c r="E314" s="68"/>
      <c r="F314" s="8" t="s">
        <v>24</v>
      </c>
      <c r="G314" s="50">
        <v>683</v>
      </c>
      <c r="H314" s="51">
        <v>3.0000000000000001E-3</v>
      </c>
      <c r="I314" s="51">
        <v>5.0000000000000001E-3</v>
      </c>
      <c r="J314" s="51">
        <v>5.0000000000000001E-3</v>
      </c>
      <c r="K314" s="51">
        <v>3.0000000000000001E-3</v>
      </c>
      <c r="L314" s="51">
        <v>5.0000000000000001E-3</v>
      </c>
      <c r="M314" s="51">
        <v>5.0000000000000001E-3</v>
      </c>
      <c r="N314" s="50">
        <f t="shared" si="109"/>
        <v>2.0489999999999999</v>
      </c>
      <c r="O314" s="50">
        <f t="shared" si="110"/>
        <v>3.415</v>
      </c>
      <c r="P314" s="50">
        <f t="shared" si="111"/>
        <v>3.415</v>
      </c>
      <c r="Q314" s="69"/>
      <c r="R314" s="69"/>
      <c r="S314" s="69"/>
      <c r="T314" s="69"/>
      <c r="U314" s="69"/>
      <c r="V314" s="70"/>
      <c r="W314" s="41"/>
    </row>
    <row r="315" spans="2:23" ht="15.75" x14ac:dyDescent="0.25">
      <c r="B315" s="67"/>
      <c r="C315" s="68"/>
      <c r="D315" s="68"/>
      <c r="E315" s="68"/>
      <c r="F315" s="8" t="s">
        <v>27</v>
      </c>
      <c r="G315" s="50">
        <v>76</v>
      </c>
      <c r="H315" s="51">
        <v>1E-3</v>
      </c>
      <c r="I315" s="51">
        <v>1E-3</v>
      </c>
      <c r="J315" s="51">
        <v>1E-3</v>
      </c>
      <c r="K315" s="51">
        <v>1E-3</v>
      </c>
      <c r="L315" s="51">
        <v>1E-3</v>
      </c>
      <c r="M315" s="51">
        <v>1E-3</v>
      </c>
      <c r="N315" s="50">
        <f t="shared" si="109"/>
        <v>7.5999999999999998E-2</v>
      </c>
      <c r="O315" s="50">
        <f t="shared" si="110"/>
        <v>7.5999999999999998E-2</v>
      </c>
      <c r="P315" s="50">
        <f t="shared" si="111"/>
        <v>7.5999999999999998E-2</v>
      </c>
      <c r="Q315" s="68"/>
      <c r="R315" s="68"/>
      <c r="S315" s="68"/>
      <c r="T315" s="69"/>
      <c r="U315" s="69"/>
      <c r="V315" s="70"/>
      <c r="W315" s="41"/>
    </row>
    <row r="316" spans="2:23" ht="15.75" x14ac:dyDescent="0.25">
      <c r="B316" s="67"/>
      <c r="C316" s="68"/>
      <c r="D316" s="68"/>
      <c r="E316" s="68"/>
      <c r="F316" s="8" t="s">
        <v>35</v>
      </c>
      <c r="G316" s="50">
        <v>435</v>
      </c>
      <c r="H316" s="51">
        <v>3.0000000000000001E-3</v>
      </c>
      <c r="I316" s="51">
        <v>4.0000000000000001E-3</v>
      </c>
      <c r="J316" s="51">
        <v>5.0000000000000001E-3</v>
      </c>
      <c r="K316" s="51">
        <v>3.0000000000000001E-3</v>
      </c>
      <c r="L316" s="51">
        <v>4.0000000000000001E-3</v>
      </c>
      <c r="M316" s="51">
        <v>5.0000000000000001E-3</v>
      </c>
      <c r="N316" s="50">
        <f t="shared" si="109"/>
        <v>1.3049999999999999</v>
      </c>
      <c r="O316" s="50">
        <f t="shared" si="110"/>
        <v>1.74</v>
      </c>
      <c r="P316" s="50">
        <f t="shared" si="111"/>
        <v>2.1750000000000003</v>
      </c>
      <c r="Q316" s="68"/>
      <c r="R316" s="68"/>
      <c r="S316" s="68"/>
      <c r="T316" s="69"/>
      <c r="U316" s="69"/>
      <c r="V316" s="70"/>
      <c r="W316" s="41"/>
    </row>
    <row r="317" spans="2:23" ht="31.5" x14ac:dyDescent="0.25">
      <c r="B317" s="67" t="s">
        <v>127</v>
      </c>
      <c r="C317" s="68" t="s">
        <v>114</v>
      </c>
      <c r="D317" s="68" t="s">
        <v>115</v>
      </c>
      <c r="E317" s="68" t="s">
        <v>116</v>
      </c>
      <c r="F317" s="5" t="s">
        <v>104</v>
      </c>
      <c r="G317" s="50">
        <v>2850</v>
      </c>
      <c r="H317" s="51">
        <v>0.05</v>
      </c>
      <c r="I317" s="7">
        <v>7.5999999999999998E-2</v>
      </c>
      <c r="J317" s="7">
        <v>0.10100000000000001</v>
      </c>
      <c r="K317" s="7">
        <v>3.6999999999999998E-2</v>
      </c>
      <c r="L317" s="7">
        <v>5.6000000000000001E-2</v>
      </c>
      <c r="M317" s="7">
        <v>7.3999999999999996E-2</v>
      </c>
      <c r="N317" s="50">
        <f t="shared" si="109"/>
        <v>142.5</v>
      </c>
      <c r="O317" s="50">
        <f t="shared" si="110"/>
        <v>216.6</v>
      </c>
      <c r="P317" s="50">
        <f t="shared" si="111"/>
        <v>287.85000000000002</v>
      </c>
      <c r="Q317" s="69">
        <f>SUM(N317:N324)</f>
        <v>174.68260000000001</v>
      </c>
      <c r="R317" s="69">
        <f>SUM(O317:O324)</f>
        <v>259.35659999999996</v>
      </c>
      <c r="S317" s="69">
        <f>SUM(P317:P324)</f>
        <v>339.41060000000004</v>
      </c>
      <c r="T317" s="68">
        <f>Q317+Q317*50%</f>
        <v>262.02390000000003</v>
      </c>
      <c r="U317" s="68">
        <f>R317+R317*50%</f>
        <v>389.03489999999994</v>
      </c>
      <c r="V317" s="71">
        <f>S317+S317*50%</f>
        <v>509.11590000000007</v>
      </c>
      <c r="W317" s="41"/>
    </row>
    <row r="318" spans="2:23" ht="31.5" x14ac:dyDescent="0.25">
      <c r="B318" s="67"/>
      <c r="C318" s="68"/>
      <c r="D318" s="68"/>
      <c r="E318" s="68"/>
      <c r="F318" s="25" t="s">
        <v>117</v>
      </c>
      <c r="G318" s="50">
        <v>214</v>
      </c>
      <c r="H318" s="51">
        <v>8.9999999999999993E-3</v>
      </c>
      <c r="I318" s="51">
        <v>1.4E-2</v>
      </c>
      <c r="J318" s="51">
        <v>1.7999999999999999E-2</v>
      </c>
      <c r="K318" s="51">
        <v>8.9999999999999993E-3</v>
      </c>
      <c r="L318" s="51">
        <v>1.4E-2</v>
      </c>
      <c r="M318" s="51">
        <v>1.7999999999999999E-2</v>
      </c>
      <c r="N318" s="50">
        <f t="shared" si="109"/>
        <v>1.9259999999999999</v>
      </c>
      <c r="O318" s="50">
        <f t="shared" si="110"/>
        <v>2.996</v>
      </c>
      <c r="P318" s="50">
        <f t="shared" si="111"/>
        <v>3.8519999999999999</v>
      </c>
      <c r="Q318" s="69"/>
      <c r="R318" s="69"/>
      <c r="S318" s="69"/>
      <c r="T318" s="68"/>
      <c r="U318" s="68"/>
      <c r="V318" s="71"/>
      <c r="W318" s="41"/>
    </row>
    <row r="319" spans="2:23" ht="15.75" x14ac:dyDescent="0.25">
      <c r="B319" s="67"/>
      <c r="C319" s="68"/>
      <c r="D319" s="68"/>
      <c r="E319" s="68"/>
      <c r="F319" s="8" t="s">
        <v>23</v>
      </c>
      <c r="G319" s="50">
        <v>133</v>
      </c>
      <c r="H319" s="51">
        <v>2.1000000000000001E-2</v>
      </c>
      <c r="I319" s="51">
        <v>3.2000000000000001E-2</v>
      </c>
      <c r="J319" s="7">
        <v>4.2000000000000003E-2</v>
      </c>
      <c r="K319" s="7">
        <v>1.7999999999999999E-2</v>
      </c>
      <c r="L319" s="7">
        <v>2.7E-2</v>
      </c>
      <c r="M319" s="7">
        <v>3.5999999999999997E-2</v>
      </c>
      <c r="N319" s="50">
        <f t="shared" si="109"/>
        <v>2.7930000000000001</v>
      </c>
      <c r="O319" s="50">
        <f t="shared" si="110"/>
        <v>4.2560000000000002</v>
      </c>
      <c r="P319" s="50">
        <f t="shared" si="111"/>
        <v>5.5860000000000003</v>
      </c>
      <c r="Q319" s="69"/>
      <c r="R319" s="69"/>
      <c r="S319" s="69"/>
      <c r="T319" s="68"/>
      <c r="U319" s="68"/>
      <c r="V319" s="71"/>
      <c r="W319" s="41"/>
    </row>
    <row r="320" spans="2:23" ht="15.75" x14ac:dyDescent="0.25">
      <c r="B320" s="67"/>
      <c r="C320" s="68"/>
      <c r="D320" s="68"/>
      <c r="E320" s="68"/>
      <c r="F320" s="8" t="s">
        <v>36</v>
      </c>
      <c r="G320" s="50">
        <v>405</v>
      </c>
      <c r="H320" s="7">
        <v>1.2E-2</v>
      </c>
      <c r="I320" s="7">
        <v>1.7000000000000001E-2</v>
      </c>
      <c r="J320" s="7">
        <v>2.4E-2</v>
      </c>
      <c r="K320" s="7">
        <v>1.2E-2</v>
      </c>
      <c r="L320" s="7">
        <v>1.7000000000000001E-2</v>
      </c>
      <c r="M320" s="7">
        <v>2.4E-2</v>
      </c>
      <c r="N320" s="50">
        <f t="shared" si="109"/>
        <v>4.8600000000000003</v>
      </c>
      <c r="O320" s="50">
        <f t="shared" si="110"/>
        <v>6.8850000000000007</v>
      </c>
      <c r="P320" s="50">
        <f t="shared" si="111"/>
        <v>9.7200000000000006</v>
      </c>
      <c r="Q320" s="69"/>
      <c r="R320" s="69"/>
      <c r="S320" s="69"/>
      <c r="T320" s="68"/>
      <c r="U320" s="68"/>
      <c r="V320" s="71"/>
      <c r="W320" s="41"/>
    </row>
    <row r="321" spans="2:23" ht="15.75" x14ac:dyDescent="0.25">
      <c r="B321" s="67"/>
      <c r="C321" s="68"/>
      <c r="D321" s="68"/>
      <c r="E321" s="68"/>
      <c r="F321" s="8" t="s">
        <v>118</v>
      </c>
      <c r="G321" s="50">
        <v>1550</v>
      </c>
      <c r="H321" s="51">
        <v>5.0000000000000001E-3</v>
      </c>
      <c r="I321" s="51">
        <v>8.0000000000000002E-3</v>
      </c>
      <c r="J321" s="7">
        <v>0.01</v>
      </c>
      <c r="K321" s="51">
        <v>5.0000000000000001E-3</v>
      </c>
      <c r="L321" s="51">
        <v>8.0000000000000002E-3</v>
      </c>
      <c r="M321" s="7">
        <v>0.01</v>
      </c>
      <c r="N321" s="50">
        <f t="shared" si="109"/>
        <v>7.75</v>
      </c>
      <c r="O321" s="50">
        <f t="shared" si="110"/>
        <v>12.4</v>
      </c>
      <c r="P321" s="50">
        <f t="shared" si="111"/>
        <v>15.5</v>
      </c>
      <c r="Q321" s="69"/>
      <c r="R321" s="69"/>
      <c r="S321" s="69"/>
      <c r="T321" s="68"/>
      <c r="U321" s="68"/>
      <c r="V321" s="71"/>
      <c r="W321" s="41"/>
    </row>
    <row r="322" spans="2:23" ht="15.75" x14ac:dyDescent="0.25">
      <c r="B322" s="67"/>
      <c r="C322" s="68"/>
      <c r="D322" s="68"/>
      <c r="E322" s="68"/>
      <c r="F322" s="8" t="s">
        <v>96</v>
      </c>
      <c r="G322" s="50">
        <v>683</v>
      </c>
      <c r="H322" s="51">
        <v>3.0000000000000001E-3</v>
      </c>
      <c r="I322" s="51">
        <v>5.0000000000000001E-3</v>
      </c>
      <c r="J322" s="51">
        <v>6.0000000000000001E-3</v>
      </c>
      <c r="K322" s="51">
        <v>3.0000000000000001E-3</v>
      </c>
      <c r="L322" s="51">
        <v>5.0000000000000001E-3</v>
      </c>
      <c r="M322" s="51">
        <v>6.0000000000000001E-3</v>
      </c>
      <c r="N322" s="50">
        <f t="shared" si="109"/>
        <v>2.0489999999999999</v>
      </c>
      <c r="O322" s="50">
        <f t="shared" si="110"/>
        <v>3.415</v>
      </c>
      <c r="P322" s="50">
        <f t="shared" si="111"/>
        <v>4.0979999999999999</v>
      </c>
      <c r="Q322" s="69"/>
      <c r="R322" s="69"/>
      <c r="S322" s="69"/>
      <c r="T322" s="68"/>
      <c r="U322" s="68"/>
      <c r="V322" s="71"/>
      <c r="W322" s="41"/>
    </row>
    <row r="323" spans="2:23" ht="15.75" x14ac:dyDescent="0.25">
      <c r="B323" s="67"/>
      <c r="C323" s="68"/>
      <c r="D323" s="68"/>
      <c r="E323" s="68"/>
      <c r="F323" s="8" t="s">
        <v>27</v>
      </c>
      <c r="G323" s="50">
        <v>76</v>
      </c>
      <c r="H323" s="51">
        <v>1E-3</v>
      </c>
      <c r="I323" s="51">
        <v>1E-3</v>
      </c>
      <c r="J323" s="51">
        <v>1E-3</v>
      </c>
      <c r="K323" s="51">
        <v>1E-3</v>
      </c>
      <c r="L323" s="51">
        <v>1E-3</v>
      </c>
      <c r="M323" s="51">
        <v>1E-3</v>
      </c>
      <c r="N323" s="50">
        <f t="shared" si="109"/>
        <v>7.5999999999999998E-2</v>
      </c>
      <c r="O323" s="50">
        <f t="shared" si="110"/>
        <v>7.5999999999999998E-2</v>
      </c>
      <c r="P323" s="50">
        <f t="shared" si="111"/>
        <v>7.5999999999999998E-2</v>
      </c>
      <c r="Q323" s="69"/>
      <c r="R323" s="69"/>
      <c r="S323" s="69"/>
      <c r="T323" s="68"/>
      <c r="U323" s="68"/>
      <c r="V323" s="71"/>
      <c r="W323" s="41"/>
    </row>
    <row r="324" spans="2:23" ht="15.75" x14ac:dyDescent="0.25">
      <c r="B324" s="67"/>
      <c r="C324" s="68"/>
      <c r="D324" s="68"/>
      <c r="E324" s="68"/>
      <c r="F324" s="8" t="s">
        <v>82</v>
      </c>
      <c r="G324" s="29">
        <v>636.42999999999995</v>
      </c>
      <c r="H324" s="29">
        <v>0.02</v>
      </c>
      <c r="I324" s="29">
        <v>0.02</v>
      </c>
      <c r="J324" s="29">
        <v>0.02</v>
      </c>
      <c r="K324" s="29">
        <v>0.02</v>
      </c>
      <c r="L324" s="29">
        <v>0.02</v>
      </c>
      <c r="M324" s="29">
        <v>0.02</v>
      </c>
      <c r="N324" s="50">
        <f t="shared" si="109"/>
        <v>12.7286</v>
      </c>
      <c r="O324" s="50">
        <f t="shared" si="110"/>
        <v>12.7286</v>
      </c>
      <c r="P324" s="50">
        <f t="shared" si="111"/>
        <v>12.7286</v>
      </c>
      <c r="Q324" s="69"/>
      <c r="R324" s="69"/>
      <c r="S324" s="69"/>
      <c r="T324" s="68"/>
      <c r="U324" s="68"/>
      <c r="V324" s="71"/>
      <c r="W324" s="41"/>
    </row>
    <row r="325" spans="2:23" ht="15.75" x14ac:dyDescent="0.25">
      <c r="B325" s="67" t="s">
        <v>83</v>
      </c>
      <c r="C325" s="68">
        <v>100</v>
      </c>
      <c r="D325" s="68">
        <v>130</v>
      </c>
      <c r="E325" s="68">
        <v>150</v>
      </c>
      <c r="F325" s="31" t="s">
        <v>84</v>
      </c>
      <c r="G325" s="50">
        <v>396</v>
      </c>
      <c r="H325" s="7">
        <v>3.5000000000000003E-2</v>
      </c>
      <c r="I325" s="7">
        <v>4.5999999999999999E-2</v>
      </c>
      <c r="J325" s="7">
        <v>5.2999999999999999E-2</v>
      </c>
      <c r="K325" s="7">
        <v>3.5000000000000003E-2</v>
      </c>
      <c r="L325" s="7">
        <v>4.5999999999999999E-2</v>
      </c>
      <c r="M325" s="7">
        <v>5.2999999999999999E-2</v>
      </c>
      <c r="N325" s="50">
        <f>H325*G325</f>
        <v>13.860000000000001</v>
      </c>
      <c r="O325" s="50">
        <f>I325*G325</f>
        <v>18.216000000000001</v>
      </c>
      <c r="P325" s="50">
        <f>J325*G325</f>
        <v>20.988</v>
      </c>
      <c r="Q325" s="69">
        <f>SUM(N325:N327)</f>
        <v>44.268000000000001</v>
      </c>
      <c r="R325" s="69">
        <f>SUM(O325:O327)</f>
        <v>48.623999999999995</v>
      </c>
      <c r="S325" s="69">
        <f>SUM(P325:P327)</f>
        <v>51.396000000000001</v>
      </c>
      <c r="T325" s="69">
        <f>Q325+Q325*50%</f>
        <v>66.402000000000001</v>
      </c>
      <c r="U325" s="69">
        <f>R325+R325*50%</f>
        <v>72.935999999999993</v>
      </c>
      <c r="V325" s="70">
        <f>S325+S325*50%</f>
        <v>77.093999999999994</v>
      </c>
      <c r="W325" s="41"/>
    </row>
    <row r="326" spans="2:23" ht="15.75" x14ac:dyDescent="0.25">
      <c r="B326" s="67"/>
      <c r="C326" s="68"/>
      <c r="D326" s="68"/>
      <c r="E326" s="68"/>
      <c r="F326" s="8" t="s">
        <v>85</v>
      </c>
      <c r="G326" s="50">
        <v>5068</v>
      </c>
      <c r="H326" s="51">
        <v>5.0000000000000001E-3</v>
      </c>
      <c r="I326" s="51">
        <v>5.0000000000000001E-3</v>
      </c>
      <c r="J326" s="51">
        <v>5.0000000000000001E-3</v>
      </c>
      <c r="K326" s="51">
        <v>5.0000000000000001E-3</v>
      </c>
      <c r="L326" s="51">
        <v>5.0000000000000001E-3</v>
      </c>
      <c r="M326" s="51">
        <v>5.0000000000000001E-3</v>
      </c>
      <c r="N326" s="50">
        <f>H326*G326</f>
        <v>25.34</v>
      </c>
      <c r="O326" s="50">
        <f>I326*G326</f>
        <v>25.34</v>
      </c>
      <c r="P326" s="50">
        <f>J326*G326</f>
        <v>25.34</v>
      </c>
      <c r="Q326" s="69"/>
      <c r="R326" s="69"/>
      <c r="S326" s="69"/>
      <c r="T326" s="69"/>
      <c r="U326" s="69"/>
      <c r="V326" s="70"/>
      <c r="W326" s="41"/>
    </row>
    <row r="327" spans="2:23" ht="15.75" x14ac:dyDescent="0.25">
      <c r="B327" s="67"/>
      <c r="C327" s="68"/>
      <c r="D327" s="68"/>
      <c r="E327" s="68"/>
      <c r="F327" s="8" t="s">
        <v>27</v>
      </c>
      <c r="G327" s="50">
        <v>76</v>
      </c>
      <c r="H327" s="51">
        <v>1E-3</v>
      </c>
      <c r="I327" s="51">
        <v>1E-3</v>
      </c>
      <c r="J327" s="51">
        <v>1E-3</v>
      </c>
      <c r="K327" s="51">
        <v>1E-3</v>
      </c>
      <c r="L327" s="51">
        <v>1E-3</v>
      </c>
      <c r="M327" s="51">
        <v>1E-3</v>
      </c>
      <c r="N327" s="50">
        <f>H327*G326</f>
        <v>5.0680000000000005</v>
      </c>
      <c r="O327" s="50">
        <f>I327*G326</f>
        <v>5.0680000000000005</v>
      </c>
      <c r="P327" s="50">
        <f>J327*G326</f>
        <v>5.0680000000000005</v>
      </c>
      <c r="Q327" s="68"/>
      <c r="R327" s="68"/>
      <c r="S327" s="68"/>
      <c r="T327" s="69"/>
      <c r="U327" s="69"/>
      <c r="V327" s="70"/>
      <c r="W327" s="41"/>
    </row>
    <row r="328" spans="2:23" ht="15.75" x14ac:dyDescent="0.25">
      <c r="B328" s="124" t="s">
        <v>162</v>
      </c>
      <c r="C328" s="51">
        <v>200</v>
      </c>
      <c r="D328" s="51">
        <v>200</v>
      </c>
      <c r="E328" s="51">
        <v>200</v>
      </c>
      <c r="F328" s="5" t="s">
        <v>106</v>
      </c>
      <c r="G328" s="50">
        <v>200</v>
      </c>
      <c r="H328" s="7">
        <v>0.2</v>
      </c>
      <c r="I328" s="7">
        <v>0.2</v>
      </c>
      <c r="J328" s="7">
        <v>0.2</v>
      </c>
      <c r="K328" s="7">
        <v>0.2</v>
      </c>
      <c r="L328" s="7">
        <v>0.2</v>
      </c>
      <c r="M328" s="7">
        <v>0.2</v>
      </c>
      <c r="N328" s="50">
        <f t="shared" si="109"/>
        <v>40</v>
      </c>
      <c r="O328" s="50">
        <f t="shared" si="110"/>
        <v>40</v>
      </c>
      <c r="P328" s="50">
        <f t="shared" si="111"/>
        <v>40</v>
      </c>
      <c r="Q328" s="50">
        <f t="shared" ref="Q328:S329" si="112">SUM(N328)</f>
        <v>40</v>
      </c>
      <c r="R328" s="50">
        <f t="shared" si="112"/>
        <v>40</v>
      </c>
      <c r="S328" s="50">
        <f t="shared" si="112"/>
        <v>40</v>
      </c>
      <c r="T328" s="50">
        <f t="shared" ref="T328:V329" si="113">Q328+Q328*50%</f>
        <v>60</v>
      </c>
      <c r="U328" s="50">
        <f t="shared" si="113"/>
        <v>60</v>
      </c>
      <c r="V328" s="60">
        <f t="shared" si="113"/>
        <v>60</v>
      </c>
      <c r="W328" s="41"/>
    </row>
    <row r="329" spans="2:23" ht="15.75" x14ac:dyDescent="0.25">
      <c r="B329" s="109" t="s">
        <v>37</v>
      </c>
      <c r="C329" s="51">
        <v>20</v>
      </c>
      <c r="D329" s="51">
        <v>35</v>
      </c>
      <c r="E329" s="51">
        <v>40</v>
      </c>
      <c r="F329" s="5" t="s">
        <v>37</v>
      </c>
      <c r="G329" s="50">
        <v>594</v>
      </c>
      <c r="H329" s="7">
        <v>0.02</v>
      </c>
      <c r="I329" s="51">
        <v>3.5000000000000003E-2</v>
      </c>
      <c r="J329" s="7">
        <v>0.04</v>
      </c>
      <c r="K329" s="7">
        <v>0.02</v>
      </c>
      <c r="L329" s="51">
        <v>3.5000000000000003E-2</v>
      </c>
      <c r="M329" s="7">
        <v>0.04</v>
      </c>
      <c r="N329" s="50">
        <f t="shared" si="109"/>
        <v>11.88</v>
      </c>
      <c r="O329" s="50">
        <f t="shared" si="110"/>
        <v>20.790000000000003</v>
      </c>
      <c r="P329" s="50">
        <f t="shared" si="111"/>
        <v>23.76</v>
      </c>
      <c r="Q329" s="50">
        <f t="shared" si="112"/>
        <v>11.88</v>
      </c>
      <c r="R329" s="50">
        <f t="shared" si="112"/>
        <v>20.790000000000003</v>
      </c>
      <c r="S329" s="50">
        <f t="shared" si="112"/>
        <v>23.76</v>
      </c>
      <c r="T329" s="50">
        <f t="shared" si="113"/>
        <v>17.82</v>
      </c>
      <c r="U329" s="50">
        <f t="shared" si="113"/>
        <v>31.185000000000002</v>
      </c>
      <c r="V329" s="60">
        <f t="shared" si="113"/>
        <v>35.64</v>
      </c>
      <c r="W329" s="41"/>
    </row>
    <row r="330" spans="2:23" ht="15.75" x14ac:dyDescent="0.25">
      <c r="B330" s="23"/>
      <c r="C330" s="8"/>
      <c r="D330" s="8"/>
      <c r="E330" s="8"/>
      <c r="F330" s="8"/>
      <c r="G330" s="50"/>
      <c r="H330" s="8"/>
      <c r="I330" s="8"/>
      <c r="J330" s="8"/>
      <c r="K330" s="8"/>
      <c r="L330" s="8"/>
      <c r="M330" s="8"/>
      <c r="N330" s="50"/>
      <c r="O330" s="50"/>
      <c r="P330" s="50"/>
      <c r="Q330" s="27">
        <f>SUM(Q312:Q329)</f>
        <v>283.46460000000002</v>
      </c>
      <c r="R330" s="27">
        <f t="shared" ref="R330:V330" si="114">SUM(R312:R329)</f>
        <v>389.37060000000002</v>
      </c>
      <c r="S330" s="27">
        <f t="shared" si="114"/>
        <v>475.60160000000008</v>
      </c>
      <c r="T330" s="27">
        <f t="shared" si="114"/>
        <v>425.19690000000003</v>
      </c>
      <c r="U330" s="27">
        <f t="shared" si="114"/>
        <v>584.05589999999984</v>
      </c>
      <c r="V330" s="114">
        <f t="shared" si="114"/>
        <v>713.40240000000006</v>
      </c>
      <c r="W330" s="41"/>
    </row>
    <row r="331" spans="2:23" ht="15.75" x14ac:dyDescent="0.25">
      <c r="B331" s="120" t="s">
        <v>132</v>
      </c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123"/>
      <c r="W331" s="41"/>
    </row>
    <row r="332" spans="2:23" ht="31.5" customHeight="1" x14ac:dyDescent="0.25">
      <c r="B332" s="67" t="s">
        <v>165</v>
      </c>
      <c r="C332" s="68">
        <v>150</v>
      </c>
      <c r="D332" s="68">
        <v>200</v>
      </c>
      <c r="E332" s="68">
        <v>250</v>
      </c>
      <c r="F332" s="5" t="s">
        <v>163</v>
      </c>
      <c r="G332" s="50">
        <v>2850</v>
      </c>
      <c r="H332" s="51">
        <v>0.107</v>
      </c>
      <c r="I332" s="51">
        <v>0.16200000000000001</v>
      </c>
      <c r="J332" s="51">
        <v>0.216</v>
      </c>
      <c r="K332" s="51">
        <v>7.9000000000000001E-2</v>
      </c>
      <c r="L332" s="51">
        <v>0.11899999999999999</v>
      </c>
      <c r="M332" s="51">
        <v>0.159</v>
      </c>
      <c r="N332" s="50">
        <f t="shared" ref="N332:N343" si="115">H332*G332</f>
        <v>304.95</v>
      </c>
      <c r="O332" s="50">
        <f t="shared" ref="O332:O343" si="116">I332*G332</f>
        <v>461.7</v>
      </c>
      <c r="P332" s="50">
        <f t="shared" ref="P332:P343" si="117">J332*G332</f>
        <v>615.6</v>
      </c>
      <c r="Q332" s="69">
        <f>SUM(N332:N337)</f>
        <v>336.03200000000004</v>
      </c>
      <c r="R332" s="69">
        <f>SUM(O332:O337)</f>
        <v>500.19499999999999</v>
      </c>
      <c r="S332" s="69">
        <f>SUM(P332:P337)</f>
        <v>661.29699999999991</v>
      </c>
      <c r="T332" s="69">
        <f>Q332+Q332*50%</f>
        <v>504.04800000000006</v>
      </c>
      <c r="U332" s="69">
        <f>R332+R332*50%</f>
        <v>750.29250000000002</v>
      </c>
      <c r="V332" s="70">
        <f>S332+S332*50%</f>
        <v>991.94549999999981</v>
      </c>
      <c r="W332" s="41"/>
    </row>
    <row r="333" spans="2:23" ht="15.75" x14ac:dyDescent="0.25">
      <c r="B333" s="67"/>
      <c r="C333" s="68"/>
      <c r="D333" s="68"/>
      <c r="E333" s="68"/>
      <c r="F333" s="8" t="s">
        <v>96</v>
      </c>
      <c r="G333" s="50">
        <v>683</v>
      </c>
      <c r="H333" s="29">
        <v>4.0000000000000001E-3</v>
      </c>
      <c r="I333" s="29">
        <v>5.0000000000000001E-3</v>
      </c>
      <c r="J333" s="35">
        <v>6.0000000000000001E-3</v>
      </c>
      <c r="K333" s="35">
        <v>4.0000000000000001E-3</v>
      </c>
      <c r="L333" s="35">
        <v>5.0000000000000001E-3</v>
      </c>
      <c r="M333" s="35">
        <v>6.0000000000000001E-3</v>
      </c>
      <c r="N333" s="50">
        <f t="shared" si="115"/>
        <v>2.7320000000000002</v>
      </c>
      <c r="O333" s="50">
        <f t="shared" si="116"/>
        <v>3.415</v>
      </c>
      <c r="P333" s="50">
        <f t="shared" si="117"/>
        <v>4.0979999999999999</v>
      </c>
      <c r="Q333" s="68"/>
      <c r="R333" s="68"/>
      <c r="S333" s="68"/>
      <c r="T333" s="69"/>
      <c r="U333" s="69"/>
      <c r="V333" s="70"/>
      <c r="W333" s="41"/>
    </row>
    <row r="334" spans="2:23" ht="15.75" x14ac:dyDescent="0.25">
      <c r="B334" s="67"/>
      <c r="C334" s="68"/>
      <c r="D334" s="68"/>
      <c r="E334" s="68"/>
      <c r="F334" s="8" t="s">
        <v>164</v>
      </c>
      <c r="G334" s="50">
        <v>211</v>
      </c>
      <c r="H334" s="7">
        <v>0.107</v>
      </c>
      <c r="I334" s="51">
        <v>0.13400000000000001</v>
      </c>
      <c r="J334" s="35">
        <v>0.16</v>
      </c>
      <c r="K334" s="35">
        <v>0.08</v>
      </c>
      <c r="L334" s="7">
        <v>0.1</v>
      </c>
      <c r="M334" s="7">
        <v>0.12</v>
      </c>
      <c r="N334" s="50">
        <f t="shared" si="115"/>
        <v>22.576999999999998</v>
      </c>
      <c r="O334" s="50">
        <f t="shared" si="116"/>
        <v>28.274000000000001</v>
      </c>
      <c r="P334" s="50">
        <f t="shared" si="117"/>
        <v>33.76</v>
      </c>
      <c r="Q334" s="68"/>
      <c r="R334" s="68"/>
      <c r="S334" s="68"/>
      <c r="T334" s="69"/>
      <c r="U334" s="69"/>
      <c r="V334" s="70"/>
      <c r="W334" s="41"/>
    </row>
    <row r="335" spans="2:23" ht="15.75" x14ac:dyDescent="0.25">
      <c r="B335" s="67"/>
      <c r="C335" s="68"/>
      <c r="D335" s="68"/>
      <c r="E335" s="68"/>
      <c r="F335" s="8" t="s">
        <v>25</v>
      </c>
      <c r="G335" s="50">
        <v>900</v>
      </c>
      <c r="H335" s="29">
        <v>5.0000000000000001E-3</v>
      </c>
      <c r="I335" s="29">
        <v>6.0000000000000001E-3</v>
      </c>
      <c r="J335" s="29">
        <v>7.0000000000000001E-3</v>
      </c>
      <c r="K335" s="29">
        <v>5.0000000000000001E-3</v>
      </c>
      <c r="L335" s="51">
        <v>6.0000000000000001E-3</v>
      </c>
      <c r="M335" s="51">
        <v>7.0000000000000001E-3</v>
      </c>
      <c r="N335" s="50">
        <f t="shared" si="115"/>
        <v>4.5</v>
      </c>
      <c r="O335" s="50">
        <f t="shared" si="116"/>
        <v>5.4</v>
      </c>
      <c r="P335" s="50">
        <f t="shared" si="117"/>
        <v>6.3</v>
      </c>
      <c r="Q335" s="68"/>
      <c r="R335" s="68"/>
      <c r="S335" s="68"/>
      <c r="T335" s="69"/>
      <c r="U335" s="69"/>
      <c r="V335" s="70"/>
      <c r="W335" s="41"/>
    </row>
    <row r="336" spans="2:23" ht="15.75" x14ac:dyDescent="0.25">
      <c r="B336" s="67"/>
      <c r="C336" s="68"/>
      <c r="D336" s="68"/>
      <c r="E336" s="68"/>
      <c r="F336" s="8" t="s">
        <v>23</v>
      </c>
      <c r="G336" s="50">
        <v>133</v>
      </c>
      <c r="H336" s="51">
        <v>8.9999999999999993E-3</v>
      </c>
      <c r="I336" s="51">
        <v>0.01</v>
      </c>
      <c r="J336" s="51">
        <v>1.0999999999999999E-2</v>
      </c>
      <c r="K336" s="7">
        <v>8.0000000000000002E-3</v>
      </c>
      <c r="L336" s="51">
        <v>8.9999999999999993E-3</v>
      </c>
      <c r="M336" s="51">
        <v>0.01</v>
      </c>
      <c r="N336" s="50">
        <f t="shared" si="115"/>
        <v>1.1969999999999998</v>
      </c>
      <c r="O336" s="50">
        <f t="shared" si="116"/>
        <v>1.33</v>
      </c>
      <c r="P336" s="50">
        <f t="shared" si="117"/>
        <v>1.4629999999999999</v>
      </c>
      <c r="Q336" s="68"/>
      <c r="R336" s="68"/>
      <c r="S336" s="68"/>
      <c r="T336" s="69"/>
      <c r="U336" s="69"/>
      <c r="V336" s="70"/>
      <c r="W336" s="41"/>
    </row>
    <row r="337" spans="2:23" ht="15.75" x14ac:dyDescent="0.25">
      <c r="B337" s="67"/>
      <c r="C337" s="68"/>
      <c r="D337" s="68"/>
      <c r="E337" s="68"/>
      <c r="F337" s="8" t="s">
        <v>27</v>
      </c>
      <c r="G337" s="50">
        <v>76</v>
      </c>
      <c r="H337" s="51">
        <v>1E-3</v>
      </c>
      <c r="I337" s="51">
        <v>1E-3</v>
      </c>
      <c r="J337" s="51">
        <v>1E-3</v>
      </c>
      <c r="K337" s="51">
        <v>1E-3</v>
      </c>
      <c r="L337" s="51">
        <v>1E-3</v>
      </c>
      <c r="M337" s="51">
        <v>1E-3</v>
      </c>
      <c r="N337" s="50">
        <f t="shared" si="115"/>
        <v>7.5999999999999998E-2</v>
      </c>
      <c r="O337" s="50">
        <f t="shared" si="116"/>
        <v>7.5999999999999998E-2</v>
      </c>
      <c r="P337" s="50">
        <f t="shared" si="117"/>
        <v>7.5999999999999998E-2</v>
      </c>
      <c r="Q337" s="68"/>
      <c r="R337" s="68"/>
      <c r="S337" s="68"/>
      <c r="T337" s="69"/>
      <c r="U337" s="69"/>
      <c r="V337" s="70"/>
      <c r="W337" s="41"/>
    </row>
    <row r="338" spans="2:23" ht="15.75" x14ac:dyDescent="0.25">
      <c r="B338" s="67" t="s">
        <v>71</v>
      </c>
      <c r="C338" s="68">
        <v>200</v>
      </c>
      <c r="D338" s="68">
        <v>200</v>
      </c>
      <c r="E338" s="68">
        <v>200</v>
      </c>
      <c r="F338" s="31" t="s">
        <v>72</v>
      </c>
      <c r="G338" s="50">
        <v>740</v>
      </c>
      <c r="H338" s="51">
        <v>5.1999999999999998E-2</v>
      </c>
      <c r="I338" s="51">
        <v>5.1999999999999998E-2</v>
      </c>
      <c r="J338" s="51">
        <v>5.1999999999999998E-2</v>
      </c>
      <c r="K338" s="51">
        <v>4.4999999999999998E-2</v>
      </c>
      <c r="L338" s="51">
        <v>4.4999999999999998E-2</v>
      </c>
      <c r="M338" s="51">
        <v>4.4999999999999998E-2</v>
      </c>
      <c r="N338" s="50">
        <f t="shared" si="115"/>
        <v>38.479999999999997</v>
      </c>
      <c r="O338" s="50">
        <f t="shared" si="116"/>
        <v>38.479999999999997</v>
      </c>
      <c r="P338" s="50">
        <f t="shared" si="117"/>
        <v>38.479999999999997</v>
      </c>
      <c r="Q338" s="69">
        <f>SUM(N338:N341)</f>
        <v>73.02</v>
      </c>
      <c r="R338" s="69">
        <f>SUM(O338:O341)</f>
        <v>73.02</v>
      </c>
      <c r="S338" s="69">
        <f>SUM(P338:P341)</f>
        <v>73.02</v>
      </c>
      <c r="T338" s="69">
        <f>Q338+Q338*50%</f>
        <v>109.53</v>
      </c>
      <c r="U338" s="69">
        <f>R338+R338*50%</f>
        <v>109.53</v>
      </c>
      <c r="V338" s="70">
        <f>S338+S338*50%</f>
        <v>109.53</v>
      </c>
      <c r="W338" s="41"/>
    </row>
    <row r="339" spans="2:23" ht="15.75" x14ac:dyDescent="0.25">
      <c r="B339" s="67"/>
      <c r="C339" s="68"/>
      <c r="D339" s="68"/>
      <c r="E339" s="68"/>
      <c r="F339" s="8" t="s">
        <v>35</v>
      </c>
      <c r="G339" s="50">
        <v>435</v>
      </c>
      <c r="H339" s="7">
        <v>2.4E-2</v>
      </c>
      <c r="I339" s="7">
        <v>2.4E-2</v>
      </c>
      <c r="J339" s="7">
        <v>2.4E-2</v>
      </c>
      <c r="K339" s="7">
        <v>2.4E-2</v>
      </c>
      <c r="L339" s="7">
        <v>2.4E-2</v>
      </c>
      <c r="M339" s="7">
        <v>2.4E-2</v>
      </c>
      <c r="N339" s="50">
        <f t="shared" si="115"/>
        <v>10.44</v>
      </c>
      <c r="O339" s="50">
        <f t="shared" si="116"/>
        <v>10.44</v>
      </c>
      <c r="P339" s="50">
        <f t="shared" si="117"/>
        <v>10.44</v>
      </c>
      <c r="Q339" s="68"/>
      <c r="R339" s="68"/>
      <c r="S339" s="68"/>
      <c r="T339" s="68"/>
      <c r="U339" s="68"/>
      <c r="V339" s="71"/>
      <c r="W339" s="41"/>
    </row>
    <row r="340" spans="2:23" ht="15.75" x14ac:dyDescent="0.25">
      <c r="B340" s="67"/>
      <c r="C340" s="68"/>
      <c r="D340" s="68"/>
      <c r="E340" s="68"/>
      <c r="F340" s="8" t="s">
        <v>73</v>
      </c>
      <c r="G340" s="50">
        <v>1000</v>
      </c>
      <c r="H340" s="51">
        <v>1E-4</v>
      </c>
      <c r="I340" s="51">
        <v>1E-4</v>
      </c>
      <c r="J340" s="51">
        <v>1E-4</v>
      </c>
      <c r="K340" s="51">
        <v>1E-4</v>
      </c>
      <c r="L340" s="51">
        <v>1E-4</v>
      </c>
      <c r="M340" s="51">
        <v>1E-4</v>
      </c>
      <c r="N340" s="50">
        <f t="shared" si="115"/>
        <v>0.1</v>
      </c>
      <c r="O340" s="50">
        <f t="shared" si="116"/>
        <v>0.1</v>
      </c>
      <c r="P340" s="50">
        <f t="shared" si="117"/>
        <v>0.1</v>
      </c>
      <c r="Q340" s="68"/>
      <c r="R340" s="68"/>
      <c r="S340" s="68"/>
      <c r="T340" s="68"/>
      <c r="U340" s="68"/>
      <c r="V340" s="71"/>
      <c r="W340" s="41"/>
    </row>
    <row r="341" spans="2:23" ht="15.75" x14ac:dyDescent="0.25">
      <c r="B341" s="67"/>
      <c r="C341" s="68"/>
      <c r="D341" s="68"/>
      <c r="E341" s="68"/>
      <c r="F341" s="8" t="s">
        <v>70</v>
      </c>
      <c r="G341" s="50">
        <v>1500</v>
      </c>
      <c r="H341" s="51">
        <v>1.6E-2</v>
      </c>
      <c r="I341" s="51">
        <v>1.6E-2</v>
      </c>
      <c r="J341" s="51">
        <v>1.6E-2</v>
      </c>
      <c r="K341" s="51">
        <v>1.6E-2</v>
      </c>
      <c r="L341" s="51">
        <v>1.6E-2</v>
      </c>
      <c r="M341" s="51">
        <v>1.6E-2</v>
      </c>
      <c r="N341" s="50">
        <f t="shared" si="115"/>
        <v>24</v>
      </c>
      <c r="O341" s="50">
        <f t="shared" si="116"/>
        <v>24</v>
      </c>
      <c r="P341" s="50">
        <f t="shared" si="117"/>
        <v>24</v>
      </c>
      <c r="Q341" s="68"/>
      <c r="R341" s="68"/>
      <c r="S341" s="68"/>
      <c r="T341" s="68"/>
      <c r="U341" s="68"/>
      <c r="V341" s="71"/>
      <c r="W341" s="41"/>
    </row>
    <row r="342" spans="2:23" ht="15.75" x14ac:dyDescent="0.25">
      <c r="B342" s="53" t="s">
        <v>86</v>
      </c>
      <c r="C342" s="51">
        <v>20</v>
      </c>
      <c r="D342" s="51">
        <v>20</v>
      </c>
      <c r="E342" s="51">
        <v>20</v>
      </c>
      <c r="F342" s="8" t="s">
        <v>87</v>
      </c>
      <c r="G342" s="50">
        <v>5603</v>
      </c>
      <c r="H342" s="7">
        <v>0.02</v>
      </c>
      <c r="I342" s="7">
        <v>0.02</v>
      </c>
      <c r="J342" s="7">
        <v>0.02</v>
      </c>
      <c r="K342" s="7">
        <v>0.02</v>
      </c>
      <c r="L342" s="7">
        <v>0.02</v>
      </c>
      <c r="M342" s="7">
        <v>0.02</v>
      </c>
      <c r="N342" s="50">
        <f>H342*G342</f>
        <v>112.06</v>
      </c>
      <c r="O342" s="50">
        <f>I342*G342</f>
        <v>112.06</v>
      </c>
      <c r="P342" s="50">
        <f>J342*G342</f>
        <v>112.06</v>
      </c>
      <c r="Q342" s="50">
        <f t="shared" ref="Q342:S343" si="118">SUM(N342)</f>
        <v>112.06</v>
      </c>
      <c r="R342" s="50">
        <f t="shared" si="118"/>
        <v>112.06</v>
      </c>
      <c r="S342" s="50">
        <f t="shared" si="118"/>
        <v>112.06</v>
      </c>
      <c r="T342" s="50">
        <f t="shared" ref="T342" si="119">Q342+Q342*50%</f>
        <v>168.09</v>
      </c>
      <c r="U342" s="50">
        <f t="shared" ref="U342" si="120">R342+R342*50%</f>
        <v>168.09</v>
      </c>
      <c r="V342" s="60">
        <f t="shared" ref="V342" si="121">S342+S342*50%</f>
        <v>168.09</v>
      </c>
      <c r="W342" s="41"/>
    </row>
    <row r="343" spans="2:23" ht="15.75" x14ac:dyDescent="0.25">
      <c r="B343" s="109" t="s">
        <v>50</v>
      </c>
      <c r="C343" s="51">
        <v>20</v>
      </c>
      <c r="D343" s="51">
        <v>35</v>
      </c>
      <c r="E343" s="51">
        <v>40</v>
      </c>
      <c r="F343" s="26" t="s">
        <v>50</v>
      </c>
      <c r="G343" s="50">
        <v>594</v>
      </c>
      <c r="H343" s="7">
        <v>0.02</v>
      </c>
      <c r="I343" s="51">
        <v>3.5000000000000003E-2</v>
      </c>
      <c r="J343" s="7">
        <v>0.04</v>
      </c>
      <c r="K343" s="7">
        <v>0.02</v>
      </c>
      <c r="L343" s="51">
        <v>3.5000000000000003E-2</v>
      </c>
      <c r="M343" s="7">
        <v>0.04</v>
      </c>
      <c r="N343" s="50">
        <f t="shared" si="115"/>
        <v>11.88</v>
      </c>
      <c r="O343" s="50">
        <f t="shared" si="116"/>
        <v>20.790000000000003</v>
      </c>
      <c r="P343" s="50">
        <f t="shared" si="117"/>
        <v>23.76</v>
      </c>
      <c r="Q343" s="50">
        <f t="shared" si="118"/>
        <v>11.88</v>
      </c>
      <c r="R343" s="50">
        <f t="shared" si="118"/>
        <v>20.790000000000003</v>
      </c>
      <c r="S343" s="50">
        <f t="shared" si="118"/>
        <v>23.76</v>
      </c>
      <c r="T343" s="51">
        <f>Q343+Q343*50%</f>
        <v>17.82</v>
      </c>
      <c r="U343" s="51">
        <f>R343+R343*50%</f>
        <v>31.185000000000002</v>
      </c>
      <c r="V343" s="61">
        <f>S343+S343*50%</f>
        <v>35.64</v>
      </c>
      <c r="W343" s="41"/>
    </row>
    <row r="344" spans="2:23" ht="15.75" x14ac:dyDescent="0.25">
      <c r="B344" s="109"/>
      <c r="C344" s="51"/>
      <c r="D344" s="51"/>
      <c r="E344" s="51"/>
      <c r="F344" s="26"/>
      <c r="G344" s="50"/>
      <c r="H344" s="7"/>
      <c r="I344" s="51"/>
      <c r="J344" s="7"/>
      <c r="K344" s="7"/>
      <c r="L344" s="7"/>
      <c r="M344" s="7"/>
      <c r="N344" s="50"/>
      <c r="O344" s="50"/>
      <c r="P344" s="50"/>
      <c r="Q344" s="27">
        <f>SUM(Q332:Q343)</f>
        <v>532.99200000000008</v>
      </c>
      <c r="R344" s="27">
        <f t="shared" ref="R344:V344" si="122">SUM(R332:R343)</f>
        <v>706.06500000000005</v>
      </c>
      <c r="S344" s="27">
        <f t="shared" si="122"/>
        <v>870.13699999999994</v>
      </c>
      <c r="T344" s="27">
        <f t="shared" si="122"/>
        <v>799.48800000000017</v>
      </c>
      <c r="U344" s="27">
        <f t="shared" si="122"/>
        <v>1059.0974999999999</v>
      </c>
      <c r="V344" s="114">
        <f t="shared" si="122"/>
        <v>1305.2054999999998</v>
      </c>
      <c r="W344" s="41"/>
    </row>
    <row r="345" spans="2:23" ht="15.75" x14ac:dyDescent="0.25">
      <c r="B345" s="112" t="s">
        <v>90</v>
      </c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113"/>
      <c r="W345" s="41"/>
    </row>
    <row r="346" spans="2:23" ht="15.75" x14ac:dyDescent="0.25">
      <c r="B346" s="67" t="s">
        <v>62</v>
      </c>
      <c r="C346" s="68">
        <v>60</v>
      </c>
      <c r="D346" s="68">
        <v>100</v>
      </c>
      <c r="E346" s="68">
        <v>100</v>
      </c>
      <c r="F346" s="8" t="s">
        <v>63</v>
      </c>
      <c r="G346" s="50">
        <v>800</v>
      </c>
      <c r="H346" s="7">
        <v>2.9000000000000001E-2</v>
      </c>
      <c r="I346" s="50">
        <v>4.8000000000000001E-2</v>
      </c>
      <c r="J346" s="50">
        <v>4.8000000000000001E-2</v>
      </c>
      <c r="K346" s="7">
        <v>2.5000000000000001E-2</v>
      </c>
      <c r="L346" s="7">
        <v>4.1000000000000002E-2</v>
      </c>
      <c r="M346" s="7">
        <v>4.1000000000000002E-2</v>
      </c>
      <c r="N346" s="50">
        <f>H346*G346</f>
        <v>23.200000000000003</v>
      </c>
      <c r="O346" s="50">
        <f>I346*G346</f>
        <v>38.4</v>
      </c>
      <c r="P346" s="50">
        <f>J346*G346</f>
        <v>38.4</v>
      </c>
      <c r="Q346" s="69">
        <f>SUM(N346:N348)</f>
        <v>36.527999999999999</v>
      </c>
      <c r="R346" s="69">
        <f>SUM(O346:O348)</f>
        <v>61.542000000000002</v>
      </c>
      <c r="S346" s="69">
        <f>SUM(P346:P348)</f>
        <v>61.542000000000002</v>
      </c>
      <c r="T346" s="69">
        <f>Q346+Q346*50%</f>
        <v>54.792000000000002</v>
      </c>
      <c r="U346" s="69">
        <f>R346+R346*50%</f>
        <v>92.313000000000002</v>
      </c>
      <c r="V346" s="70">
        <f>S346+S346*50%</f>
        <v>92.313000000000002</v>
      </c>
      <c r="W346" s="41"/>
    </row>
    <row r="347" spans="2:23" ht="15.75" x14ac:dyDescent="0.25">
      <c r="B347" s="67"/>
      <c r="C347" s="68"/>
      <c r="D347" s="68"/>
      <c r="E347" s="68"/>
      <c r="F347" s="8" t="s">
        <v>64</v>
      </c>
      <c r="G347" s="50">
        <v>539</v>
      </c>
      <c r="H347" s="51">
        <v>2.3E-2</v>
      </c>
      <c r="I347" s="51">
        <v>3.7999999999999999E-2</v>
      </c>
      <c r="J347" s="51">
        <v>3.7999999999999999E-2</v>
      </c>
      <c r="K347" s="51">
        <v>1.7999999999999999E-2</v>
      </c>
      <c r="L347" s="51">
        <v>0.03</v>
      </c>
      <c r="M347" s="51">
        <v>0.03</v>
      </c>
      <c r="N347" s="50">
        <f>H347*G347</f>
        <v>12.397</v>
      </c>
      <c r="O347" s="50">
        <f>I347*G347</f>
        <v>20.481999999999999</v>
      </c>
      <c r="P347" s="50">
        <f>J347*G347</f>
        <v>20.481999999999999</v>
      </c>
      <c r="Q347" s="69"/>
      <c r="R347" s="69"/>
      <c r="S347" s="69"/>
      <c r="T347" s="69"/>
      <c r="U347" s="69"/>
      <c r="V347" s="70"/>
      <c r="W347" s="41"/>
    </row>
    <row r="348" spans="2:23" ht="15.75" x14ac:dyDescent="0.25">
      <c r="B348" s="67"/>
      <c r="C348" s="68"/>
      <c r="D348" s="68"/>
      <c r="E348" s="68"/>
      <c r="F348" s="8" t="s">
        <v>23</v>
      </c>
      <c r="G348" s="50">
        <v>133</v>
      </c>
      <c r="H348" s="51">
        <v>7.0000000000000001E-3</v>
      </c>
      <c r="I348" s="51">
        <v>0.02</v>
      </c>
      <c r="J348" s="51">
        <v>0.02</v>
      </c>
      <c r="K348" s="51">
        <v>6.0000000000000001E-3</v>
      </c>
      <c r="L348" s="51">
        <v>0.01</v>
      </c>
      <c r="M348" s="51">
        <v>0.01</v>
      </c>
      <c r="N348" s="50">
        <f>H348*G348</f>
        <v>0.93100000000000005</v>
      </c>
      <c r="O348" s="50">
        <f>I348*G348</f>
        <v>2.66</v>
      </c>
      <c r="P348" s="50">
        <f>J348*G348</f>
        <v>2.66</v>
      </c>
      <c r="Q348" s="69"/>
      <c r="R348" s="69"/>
      <c r="S348" s="69"/>
      <c r="T348" s="69"/>
      <c r="U348" s="69"/>
      <c r="V348" s="70"/>
      <c r="W348" s="41"/>
    </row>
    <row r="349" spans="2:23" ht="15.75" x14ac:dyDescent="0.25">
      <c r="B349" s="67"/>
      <c r="C349" s="68"/>
      <c r="D349" s="68"/>
      <c r="E349" s="68"/>
      <c r="F349" s="8" t="s">
        <v>27</v>
      </c>
      <c r="G349" s="50">
        <v>76</v>
      </c>
      <c r="H349" s="51">
        <v>1E-3</v>
      </c>
      <c r="I349" s="51">
        <v>1E-3</v>
      </c>
      <c r="J349" s="51">
        <v>1E-3</v>
      </c>
      <c r="K349" s="51">
        <v>1E-3</v>
      </c>
      <c r="L349" s="51">
        <v>1E-3</v>
      </c>
      <c r="M349" s="51">
        <v>1E-3</v>
      </c>
      <c r="N349" s="50">
        <f>H349*G349</f>
        <v>7.5999999999999998E-2</v>
      </c>
      <c r="O349" s="50">
        <f>I349*G349</f>
        <v>7.5999999999999998E-2</v>
      </c>
      <c r="P349" s="50">
        <f>J349*G349</f>
        <v>7.5999999999999998E-2</v>
      </c>
      <c r="Q349" s="69"/>
      <c r="R349" s="69"/>
      <c r="S349" s="69"/>
      <c r="T349" s="69"/>
      <c r="U349" s="69"/>
      <c r="V349" s="70"/>
      <c r="W349" s="41"/>
    </row>
    <row r="350" spans="2:23" ht="15.75" x14ac:dyDescent="0.25">
      <c r="B350" s="67"/>
      <c r="C350" s="68"/>
      <c r="D350" s="68"/>
      <c r="E350" s="68"/>
      <c r="F350" s="8" t="s">
        <v>24</v>
      </c>
      <c r="G350" s="50">
        <v>683</v>
      </c>
      <c r="H350" s="51">
        <v>3.0000000000000001E-3</v>
      </c>
      <c r="I350" s="51">
        <v>4.0000000000000001E-3</v>
      </c>
      <c r="J350" s="51">
        <v>5.0000000000000001E-3</v>
      </c>
      <c r="K350" s="51">
        <v>3.0000000000000001E-3</v>
      </c>
      <c r="L350" s="51">
        <v>4.0000000000000001E-3</v>
      </c>
      <c r="M350" s="51">
        <v>5.0000000000000001E-3</v>
      </c>
      <c r="N350" s="50">
        <f>H350*G350</f>
        <v>2.0489999999999999</v>
      </c>
      <c r="O350" s="50">
        <f>I350*G350</f>
        <v>2.7320000000000002</v>
      </c>
      <c r="P350" s="50">
        <f>J350*G350</f>
        <v>3.415</v>
      </c>
      <c r="Q350" s="69"/>
      <c r="R350" s="69"/>
      <c r="S350" s="69"/>
      <c r="T350" s="69"/>
      <c r="U350" s="69"/>
      <c r="V350" s="70"/>
      <c r="W350" s="41"/>
    </row>
    <row r="351" spans="2:23" ht="31.5" x14ac:dyDescent="0.25">
      <c r="B351" s="67" t="s">
        <v>101</v>
      </c>
      <c r="C351" s="68" t="s">
        <v>102</v>
      </c>
      <c r="D351" s="68" t="s">
        <v>103</v>
      </c>
      <c r="E351" s="68" t="s">
        <v>103</v>
      </c>
      <c r="F351" s="5" t="s">
        <v>104</v>
      </c>
      <c r="G351" s="50">
        <v>2850</v>
      </c>
      <c r="H351" s="7">
        <v>7.6999999999999999E-2</v>
      </c>
      <c r="I351" s="7">
        <v>7.6999999999999999E-2</v>
      </c>
      <c r="J351" s="7">
        <v>7.6999999999999999E-2</v>
      </c>
      <c r="K351" s="7">
        <v>5.7000000000000002E-2</v>
      </c>
      <c r="L351" s="7">
        <v>5.7000000000000002E-2</v>
      </c>
      <c r="M351" s="7">
        <v>5.7000000000000002E-2</v>
      </c>
      <c r="N351" s="50">
        <f t="shared" ref="N351:N356" si="123">H351*G351</f>
        <v>219.45</v>
      </c>
      <c r="O351" s="50">
        <f t="shared" ref="O351:O356" si="124">I351*G351</f>
        <v>219.45</v>
      </c>
      <c r="P351" s="50">
        <f t="shared" ref="P351:P356" si="125">J351*G351</f>
        <v>219.45</v>
      </c>
      <c r="Q351" s="69">
        <f>SUM(N351:N359)</f>
        <v>239.87999999999997</v>
      </c>
      <c r="R351" s="69">
        <f>SUM(O351:O359)</f>
        <v>244.70999999999995</v>
      </c>
      <c r="S351" s="69">
        <f>SUM(P351:P359)</f>
        <v>244.70999999999995</v>
      </c>
      <c r="T351" s="68">
        <f>Q351+Q351*50%</f>
        <v>359.81999999999994</v>
      </c>
      <c r="U351" s="69">
        <f>R351+R351*50%</f>
        <v>367.06499999999994</v>
      </c>
      <c r="V351" s="70">
        <f>S351+S351*50%</f>
        <v>367.06499999999994</v>
      </c>
      <c r="W351" s="41"/>
    </row>
    <row r="352" spans="2:23" ht="15.75" x14ac:dyDescent="0.25">
      <c r="B352" s="67"/>
      <c r="C352" s="68"/>
      <c r="D352" s="68"/>
      <c r="E352" s="68"/>
      <c r="F352" s="8" t="s">
        <v>23</v>
      </c>
      <c r="G352" s="50">
        <v>133</v>
      </c>
      <c r="H352" s="7">
        <v>6.0000000000000001E-3</v>
      </c>
      <c r="I352" s="7">
        <v>6.0000000000000001E-3</v>
      </c>
      <c r="J352" s="7">
        <v>6.0000000000000001E-3</v>
      </c>
      <c r="K352" s="7">
        <v>5.0000000000000001E-3</v>
      </c>
      <c r="L352" s="7">
        <v>5.0000000000000001E-3</v>
      </c>
      <c r="M352" s="7">
        <v>5.0000000000000001E-3</v>
      </c>
      <c r="N352" s="50">
        <f t="shared" si="123"/>
        <v>0.79800000000000004</v>
      </c>
      <c r="O352" s="50">
        <f t="shared" si="124"/>
        <v>0.79800000000000004</v>
      </c>
      <c r="P352" s="50">
        <f t="shared" si="125"/>
        <v>0.79800000000000004</v>
      </c>
      <c r="Q352" s="69"/>
      <c r="R352" s="69"/>
      <c r="S352" s="69"/>
      <c r="T352" s="68"/>
      <c r="U352" s="69"/>
      <c r="V352" s="70"/>
      <c r="W352" s="41"/>
    </row>
    <row r="353" spans="2:23" ht="15.75" x14ac:dyDescent="0.25">
      <c r="B353" s="67"/>
      <c r="C353" s="68"/>
      <c r="D353" s="68"/>
      <c r="E353" s="68"/>
      <c r="F353" s="8" t="s">
        <v>105</v>
      </c>
      <c r="G353" s="50">
        <v>50</v>
      </c>
      <c r="H353" s="7">
        <v>4.0000000000000001E-3</v>
      </c>
      <c r="I353" s="7">
        <v>4.0000000000000001E-3</v>
      </c>
      <c r="J353" s="7">
        <v>4.0000000000000001E-3</v>
      </c>
      <c r="K353" s="7">
        <v>4.0000000000000001E-3</v>
      </c>
      <c r="L353" s="7">
        <v>4.0000000000000001E-3</v>
      </c>
      <c r="M353" s="7">
        <v>4.0000000000000001E-3</v>
      </c>
      <c r="N353" s="50">
        <f t="shared" si="123"/>
        <v>0.2</v>
      </c>
      <c r="O353" s="50">
        <f t="shared" si="124"/>
        <v>0.2</v>
      </c>
      <c r="P353" s="50">
        <f t="shared" si="125"/>
        <v>0.2</v>
      </c>
      <c r="Q353" s="69"/>
      <c r="R353" s="69"/>
      <c r="S353" s="69"/>
      <c r="T353" s="68"/>
      <c r="U353" s="69"/>
      <c r="V353" s="70"/>
      <c r="W353" s="41"/>
    </row>
    <row r="354" spans="2:23" ht="15.75" x14ac:dyDescent="0.25">
      <c r="B354" s="67"/>
      <c r="C354" s="68"/>
      <c r="D354" s="68"/>
      <c r="E354" s="68"/>
      <c r="F354" s="8" t="s">
        <v>81</v>
      </c>
      <c r="G354" s="50">
        <v>482</v>
      </c>
      <c r="H354" s="7">
        <v>1.2E-2</v>
      </c>
      <c r="I354" s="7">
        <v>1.4999999999999999E-2</v>
      </c>
      <c r="J354" s="7">
        <v>1.4999999999999999E-2</v>
      </c>
      <c r="K354" s="7">
        <v>1.2E-2</v>
      </c>
      <c r="L354" s="7">
        <v>1.4999999999999999E-2</v>
      </c>
      <c r="M354" s="7">
        <v>1.4999999999999999E-2</v>
      </c>
      <c r="N354" s="50">
        <f t="shared" si="123"/>
        <v>5.7839999999999998</v>
      </c>
      <c r="O354" s="50">
        <f t="shared" si="124"/>
        <v>7.2299999999999995</v>
      </c>
      <c r="P354" s="50">
        <f t="shared" si="125"/>
        <v>7.2299999999999995</v>
      </c>
      <c r="Q354" s="69"/>
      <c r="R354" s="69"/>
      <c r="S354" s="69"/>
      <c r="T354" s="68"/>
      <c r="U354" s="69"/>
      <c r="V354" s="70"/>
      <c r="W354" s="41"/>
    </row>
    <row r="355" spans="2:23" ht="15.75" x14ac:dyDescent="0.25">
      <c r="B355" s="67"/>
      <c r="C355" s="68"/>
      <c r="D355" s="68"/>
      <c r="E355" s="68"/>
      <c r="F355" s="8" t="s">
        <v>22</v>
      </c>
      <c r="G355" s="50">
        <v>177</v>
      </c>
      <c r="H355" s="7">
        <v>0.01</v>
      </c>
      <c r="I355" s="7">
        <v>1.2999999999999999E-2</v>
      </c>
      <c r="J355" s="7">
        <v>1.2999999999999999E-2</v>
      </c>
      <c r="K355" s="7">
        <v>8.0000000000000002E-3</v>
      </c>
      <c r="L355" s="7">
        <v>0.01</v>
      </c>
      <c r="M355" s="7">
        <v>0.01</v>
      </c>
      <c r="N355" s="50">
        <f t="shared" si="123"/>
        <v>1.77</v>
      </c>
      <c r="O355" s="50">
        <f t="shared" si="124"/>
        <v>2.3009999999999997</v>
      </c>
      <c r="P355" s="50">
        <f t="shared" si="125"/>
        <v>2.3009999999999997</v>
      </c>
      <c r="Q355" s="69"/>
      <c r="R355" s="69"/>
      <c r="S355" s="69"/>
      <c r="T355" s="68"/>
      <c r="U355" s="69"/>
      <c r="V355" s="70"/>
      <c r="W355" s="41"/>
    </row>
    <row r="356" spans="2:23" ht="15.75" x14ac:dyDescent="0.25">
      <c r="B356" s="67"/>
      <c r="C356" s="68"/>
      <c r="D356" s="68"/>
      <c r="E356" s="68"/>
      <c r="F356" s="8" t="s">
        <v>23</v>
      </c>
      <c r="G356" s="50">
        <v>133</v>
      </c>
      <c r="H356" s="7">
        <v>8.9999999999999993E-3</v>
      </c>
      <c r="I356" s="7">
        <v>1.2E-2</v>
      </c>
      <c r="J356" s="7">
        <v>1.2E-2</v>
      </c>
      <c r="K356" s="7">
        <v>8.0000000000000002E-3</v>
      </c>
      <c r="L356" s="7">
        <v>0.01</v>
      </c>
      <c r="M356" s="7">
        <v>0.01</v>
      </c>
      <c r="N356" s="50">
        <f t="shared" si="123"/>
        <v>1.1969999999999998</v>
      </c>
      <c r="O356" s="50">
        <f t="shared" si="124"/>
        <v>1.5960000000000001</v>
      </c>
      <c r="P356" s="50">
        <f t="shared" si="125"/>
        <v>1.5960000000000001</v>
      </c>
      <c r="Q356" s="69"/>
      <c r="R356" s="69"/>
      <c r="S356" s="69"/>
      <c r="T356" s="68"/>
      <c r="U356" s="69"/>
      <c r="V356" s="70"/>
      <c r="W356" s="41"/>
    </row>
    <row r="357" spans="2:23" ht="15.75" x14ac:dyDescent="0.25">
      <c r="B357" s="67"/>
      <c r="C357" s="68"/>
      <c r="D357" s="68"/>
      <c r="E357" s="68"/>
      <c r="F357" s="8" t="s">
        <v>96</v>
      </c>
      <c r="G357" s="50">
        <v>683</v>
      </c>
      <c r="H357" s="51">
        <v>2E-3</v>
      </c>
      <c r="I357" s="51">
        <v>3.0000000000000001E-3</v>
      </c>
      <c r="J357" s="51">
        <v>3.0000000000000001E-3</v>
      </c>
      <c r="K357" s="51">
        <v>2E-3</v>
      </c>
      <c r="L357" s="51">
        <v>3.0000000000000001E-3</v>
      </c>
      <c r="M357" s="51">
        <v>3.0000000000000001E-3</v>
      </c>
      <c r="N357" s="50">
        <f>H357*G352</f>
        <v>0.26600000000000001</v>
      </c>
      <c r="O357" s="50">
        <f>I357*G352</f>
        <v>0.39900000000000002</v>
      </c>
      <c r="P357" s="50">
        <f>J357*G352</f>
        <v>0.39900000000000002</v>
      </c>
      <c r="Q357" s="68"/>
      <c r="R357" s="68"/>
      <c r="S357" s="68"/>
      <c r="T357" s="68"/>
      <c r="U357" s="69"/>
      <c r="V357" s="70"/>
      <c r="W357" s="41"/>
    </row>
    <row r="358" spans="2:23" ht="15.75" x14ac:dyDescent="0.25">
      <c r="B358" s="67"/>
      <c r="C358" s="68"/>
      <c r="D358" s="68"/>
      <c r="E358" s="68"/>
      <c r="F358" s="8" t="s">
        <v>109</v>
      </c>
      <c r="G358" s="50">
        <v>211</v>
      </c>
      <c r="H358" s="51">
        <v>4.9000000000000002E-2</v>
      </c>
      <c r="I358" s="7">
        <v>0.06</v>
      </c>
      <c r="J358" s="7">
        <v>0.06</v>
      </c>
      <c r="K358" s="7">
        <v>3.5999999999999997E-2</v>
      </c>
      <c r="L358" s="7">
        <v>4.4999999999999998E-2</v>
      </c>
      <c r="M358" s="7">
        <v>4.4999999999999998E-2</v>
      </c>
      <c r="N358" s="50">
        <f>H358*G358</f>
        <v>10.339</v>
      </c>
      <c r="O358" s="50">
        <f>I358*G358</f>
        <v>12.66</v>
      </c>
      <c r="P358" s="50">
        <f>J358*G358</f>
        <v>12.66</v>
      </c>
      <c r="Q358" s="68"/>
      <c r="R358" s="68"/>
      <c r="S358" s="68"/>
      <c r="T358" s="68"/>
      <c r="U358" s="69"/>
      <c r="V358" s="70"/>
      <c r="W358" s="41"/>
    </row>
    <row r="359" spans="2:23" ht="15.75" x14ac:dyDescent="0.25">
      <c r="B359" s="67"/>
      <c r="C359" s="68"/>
      <c r="D359" s="68"/>
      <c r="E359" s="68"/>
      <c r="F359" s="31" t="s">
        <v>110</v>
      </c>
      <c r="G359" s="50">
        <v>76</v>
      </c>
      <c r="H359" s="51">
        <v>1E-3</v>
      </c>
      <c r="I359" s="51">
        <v>1E-3</v>
      </c>
      <c r="J359" s="51">
        <v>1E-3</v>
      </c>
      <c r="K359" s="51">
        <v>1E-3</v>
      </c>
      <c r="L359" s="51">
        <v>1E-3</v>
      </c>
      <c r="M359" s="51">
        <v>1E-3</v>
      </c>
      <c r="N359" s="50">
        <f>H359*G359</f>
        <v>7.5999999999999998E-2</v>
      </c>
      <c r="O359" s="50">
        <f>I359*G359</f>
        <v>7.5999999999999998E-2</v>
      </c>
      <c r="P359" s="50">
        <f>J359*G359</f>
        <v>7.5999999999999998E-2</v>
      </c>
      <c r="Q359" s="68"/>
      <c r="R359" s="68"/>
      <c r="S359" s="68"/>
      <c r="T359" s="68"/>
      <c r="U359" s="69"/>
      <c r="V359" s="70"/>
      <c r="W359" s="41"/>
    </row>
    <row r="360" spans="2:23" ht="15.75" x14ac:dyDescent="0.25">
      <c r="B360" s="53" t="s">
        <v>85</v>
      </c>
      <c r="C360" s="51">
        <v>20</v>
      </c>
      <c r="D360" s="51">
        <v>20</v>
      </c>
      <c r="E360" s="51">
        <v>20</v>
      </c>
      <c r="F360" s="28" t="s">
        <v>85</v>
      </c>
      <c r="G360" s="50">
        <v>5068</v>
      </c>
      <c r="H360" s="7">
        <v>0.02</v>
      </c>
      <c r="I360" s="7">
        <v>0.02</v>
      </c>
      <c r="J360" s="7">
        <v>0.02</v>
      </c>
      <c r="K360" s="7">
        <v>0.02</v>
      </c>
      <c r="L360" s="7">
        <v>0.02</v>
      </c>
      <c r="M360" s="7">
        <v>0.02</v>
      </c>
      <c r="N360" s="50">
        <f t="shared" ref="N360:N364" si="126">H360*G360</f>
        <v>101.36</v>
      </c>
      <c r="O360" s="50">
        <f t="shared" ref="O360:O364" si="127">I360*G360</f>
        <v>101.36</v>
      </c>
      <c r="P360" s="50">
        <f t="shared" ref="P360:P364" si="128">J360*G360</f>
        <v>101.36</v>
      </c>
      <c r="Q360" s="50">
        <f t="shared" ref="Q360" si="129">SUM(N360)</f>
        <v>101.36</v>
      </c>
      <c r="R360" s="50">
        <f t="shared" ref="R360" si="130">SUM(O360)</f>
        <v>101.36</v>
      </c>
      <c r="S360" s="50">
        <f t="shared" ref="S360" si="131">SUM(P360)</f>
        <v>101.36</v>
      </c>
      <c r="T360" s="50">
        <f t="shared" ref="T360:T361" si="132">Q360+Q360*50%</f>
        <v>152.04</v>
      </c>
      <c r="U360" s="50">
        <f t="shared" ref="U360:U361" si="133">R360+R360*50%</f>
        <v>152.04</v>
      </c>
      <c r="V360" s="60">
        <f t="shared" ref="V360:V361" si="134">S360+S360*50%</f>
        <v>152.04</v>
      </c>
      <c r="W360" s="41"/>
    </row>
    <row r="361" spans="2:23" ht="15.75" customHeight="1" x14ac:dyDescent="0.25">
      <c r="B361" s="67" t="s">
        <v>88</v>
      </c>
      <c r="C361" s="68">
        <v>200</v>
      </c>
      <c r="D361" s="68">
        <v>200</v>
      </c>
      <c r="E361" s="68">
        <v>200</v>
      </c>
      <c r="F361" s="8" t="s">
        <v>99</v>
      </c>
      <c r="G361" s="50">
        <v>770</v>
      </c>
      <c r="H361" s="29">
        <v>0.02</v>
      </c>
      <c r="I361" s="29">
        <v>0.02</v>
      </c>
      <c r="J361" s="29">
        <v>0.02</v>
      </c>
      <c r="K361" s="29">
        <v>0.02</v>
      </c>
      <c r="L361" s="29">
        <v>0.02</v>
      </c>
      <c r="M361" s="29">
        <v>0.02</v>
      </c>
      <c r="N361" s="50">
        <f t="shared" si="126"/>
        <v>15.4</v>
      </c>
      <c r="O361" s="50">
        <f t="shared" si="127"/>
        <v>15.4</v>
      </c>
      <c r="P361" s="50">
        <f t="shared" si="128"/>
        <v>15.4</v>
      </c>
      <c r="Q361" s="69">
        <f>SUM(N361:N363)</f>
        <v>25.6</v>
      </c>
      <c r="R361" s="69">
        <f>SUM(O361:O363)</f>
        <v>25.6</v>
      </c>
      <c r="S361" s="69">
        <f>SUM(P361:P363)</f>
        <v>25.6</v>
      </c>
      <c r="T361" s="69">
        <f t="shared" si="132"/>
        <v>38.400000000000006</v>
      </c>
      <c r="U361" s="69">
        <f t="shared" si="133"/>
        <v>38.400000000000006</v>
      </c>
      <c r="V361" s="70">
        <f t="shared" si="134"/>
        <v>38.400000000000006</v>
      </c>
      <c r="W361" s="41"/>
    </row>
    <row r="362" spans="2:23" ht="15.75" x14ac:dyDescent="0.25">
      <c r="B362" s="67"/>
      <c r="C362" s="68"/>
      <c r="D362" s="68"/>
      <c r="E362" s="68"/>
      <c r="F362" s="28" t="s">
        <v>35</v>
      </c>
      <c r="G362" s="50">
        <v>435</v>
      </c>
      <c r="H362" s="51">
        <v>0.02</v>
      </c>
      <c r="I362" s="7">
        <v>0.02</v>
      </c>
      <c r="J362" s="51">
        <v>0.02</v>
      </c>
      <c r="K362" s="51">
        <v>0.02</v>
      </c>
      <c r="L362" s="7">
        <v>0.02</v>
      </c>
      <c r="M362" s="51">
        <v>0.02</v>
      </c>
      <c r="N362" s="50">
        <f t="shared" si="126"/>
        <v>8.7000000000000011</v>
      </c>
      <c r="O362" s="50">
        <f t="shared" si="127"/>
        <v>8.7000000000000011</v>
      </c>
      <c r="P362" s="50">
        <f t="shared" si="128"/>
        <v>8.7000000000000011</v>
      </c>
      <c r="Q362" s="68"/>
      <c r="R362" s="68"/>
      <c r="S362" s="68"/>
      <c r="T362" s="69"/>
      <c r="U362" s="69"/>
      <c r="V362" s="70"/>
      <c r="W362" s="41"/>
    </row>
    <row r="363" spans="2:23" ht="15.75" x14ac:dyDescent="0.25">
      <c r="B363" s="67"/>
      <c r="C363" s="68"/>
      <c r="D363" s="68"/>
      <c r="E363" s="68"/>
      <c r="F363" s="8" t="s">
        <v>68</v>
      </c>
      <c r="G363" s="50">
        <v>1500</v>
      </c>
      <c r="H363" s="51">
        <v>1E-3</v>
      </c>
      <c r="I363" s="51">
        <v>1E-3</v>
      </c>
      <c r="J363" s="51">
        <v>1E-3</v>
      </c>
      <c r="K363" s="51">
        <v>1E-3</v>
      </c>
      <c r="L363" s="51">
        <v>1E-3</v>
      </c>
      <c r="M363" s="51">
        <v>1E-3</v>
      </c>
      <c r="N363" s="50">
        <f t="shared" si="126"/>
        <v>1.5</v>
      </c>
      <c r="O363" s="50">
        <f t="shared" si="127"/>
        <v>1.5</v>
      </c>
      <c r="P363" s="50">
        <f t="shared" si="128"/>
        <v>1.5</v>
      </c>
      <c r="Q363" s="68"/>
      <c r="R363" s="68"/>
      <c r="S363" s="68"/>
      <c r="T363" s="69"/>
      <c r="U363" s="69"/>
      <c r="V363" s="70"/>
      <c r="W363" s="41"/>
    </row>
    <row r="364" spans="2:23" ht="15.75" x14ac:dyDescent="0.25">
      <c r="B364" s="109" t="s">
        <v>50</v>
      </c>
      <c r="C364" s="51">
        <v>20</v>
      </c>
      <c r="D364" s="51">
        <v>35</v>
      </c>
      <c r="E364" s="51">
        <v>40</v>
      </c>
      <c r="F364" s="26" t="s">
        <v>37</v>
      </c>
      <c r="G364" s="50">
        <v>594</v>
      </c>
      <c r="H364" s="7">
        <v>0.02</v>
      </c>
      <c r="I364" s="51">
        <v>3.5000000000000003E-2</v>
      </c>
      <c r="J364" s="7">
        <v>0.04</v>
      </c>
      <c r="K364" s="7">
        <v>0.02</v>
      </c>
      <c r="L364" s="51">
        <v>3.5000000000000003E-2</v>
      </c>
      <c r="M364" s="7">
        <v>0.04</v>
      </c>
      <c r="N364" s="50">
        <f t="shared" si="126"/>
        <v>11.88</v>
      </c>
      <c r="O364" s="50">
        <f t="shared" si="127"/>
        <v>20.790000000000003</v>
      </c>
      <c r="P364" s="50">
        <f t="shared" si="128"/>
        <v>23.76</v>
      </c>
      <c r="Q364" s="50">
        <f>SUM(N364)</f>
        <v>11.88</v>
      </c>
      <c r="R364" s="50">
        <f>SUM(O364)</f>
        <v>20.790000000000003</v>
      </c>
      <c r="S364" s="50">
        <f>SUM(P364)</f>
        <v>23.76</v>
      </c>
      <c r="T364" s="50">
        <f t="shared" ref="T364" si="135">Q364+Q364*50%</f>
        <v>17.82</v>
      </c>
      <c r="U364" s="50">
        <f t="shared" ref="U364" si="136">R364+R364*50%</f>
        <v>31.185000000000002</v>
      </c>
      <c r="V364" s="60">
        <f t="shared" ref="V364" si="137">S364+S364*50%</f>
        <v>35.64</v>
      </c>
      <c r="W364" s="41"/>
    </row>
    <row r="365" spans="2:23" ht="15.75" x14ac:dyDescent="0.25">
      <c r="B365" s="23"/>
      <c r="C365" s="8"/>
      <c r="D365" s="8"/>
      <c r="E365" s="8"/>
      <c r="F365" s="8"/>
      <c r="G365" s="50"/>
      <c r="H365" s="8"/>
      <c r="I365" s="8"/>
      <c r="J365" s="8"/>
      <c r="K365" s="8"/>
      <c r="L365" s="8"/>
      <c r="M365" s="8"/>
      <c r="N365" s="50"/>
      <c r="O365" s="50"/>
      <c r="P365" s="50"/>
      <c r="Q365" s="27">
        <f>SUM(Q346:Q364)</f>
        <v>415.24799999999999</v>
      </c>
      <c r="R365" s="27">
        <f t="shared" ref="R365:V365" si="138">SUM(R346:R364)</f>
        <v>454.00200000000001</v>
      </c>
      <c r="S365" s="27">
        <f t="shared" si="138"/>
        <v>456.97199999999998</v>
      </c>
      <c r="T365" s="27">
        <f t="shared" si="138"/>
        <v>622.87199999999996</v>
      </c>
      <c r="U365" s="27">
        <f t="shared" si="138"/>
        <v>681.00299999999993</v>
      </c>
      <c r="V365" s="114">
        <f t="shared" si="138"/>
        <v>685.45799999999986</v>
      </c>
      <c r="W365" s="41"/>
    </row>
    <row r="366" spans="2:23" ht="15.75" x14ac:dyDescent="0.25">
      <c r="B366" s="112" t="s">
        <v>145</v>
      </c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113"/>
      <c r="W366" s="41"/>
    </row>
    <row r="367" spans="2:23" ht="31.5" x14ac:dyDescent="0.25">
      <c r="B367" s="67" t="s">
        <v>148</v>
      </c>
      <c r="C367" s="68" t="s">
        <v>114</v>
      </c>
      <c r="D367" s="68" t="s">
        <v>115</v>
      </c>
      <c r="E367" s="68" t="s">
        <v>116</v>
      </c>
      <c r="F367" s="5" t="s">
        <v>104</v>
      </c>
      <c r="G367" s="50">
        <v>2850</v>
      </c>
      <c r="H367" s="51">
        <v>0.05</v>
      </c>
      <c r="I367" s="7">
        <v>7.5999999999999998E-2</v>
      </c>
      <c r="J367" s="7">
        <v>0.10100000000000001</v>
      </c>
      <c r="K367" s="7">
        <v>3.6999999999999998E-2</v>
      </c>
      <c r="L367" s="7">
        <v>5.6000000000000001E-2</v>
      </c>
      <c r="M367" s="7">
        <v>7.3999999999999996E-2</v>
      </c>
      <c r="N367" s="50">
        <f>H367*G367</f>
        <v>142.5</v>
      </c>
      <c r="O367" s="50">
        <f>I367*G367</f>
        <v>216.6</v>
      </c>
      <c r="P367" s="50">
        <f>J367*G367</f>
        <v>287.85000000000002</v>
      </c>
      <c r="Q367" s="69">
        <f>SUM(N367:N374)</f>
        <v>174.68260000000001</v>
      </c>
      <c r="R367" s="69">
        <f>SUM(O367:O374)</f>
        <v>259.35659999999996</v>
      </c>
      <c r="S367" s="69">
        <f>SUM(P367:P374)</f>
        <v>339.41060000000004</v>
      </c>
      <c r="T367" s="69">
        <f>Q367+Q367*50%</f>
        <v>262.02390000000003</v>
      </c>
      <c r="U367" s="69">
        <f>R367+R367*50%</f>
        <v>389.03489999999994</v>
      </c>
      <c r="V367" s="70">
        <f>S367+S367*50%</f>
        <v>509.11590000000007</v>
      </c>
      <c r="W367" s="41"/>
    </row>
    <row r="368" spans="2:23" ht="31.5" x14ac:dyDescent="0.25">
      <c r="B368" s="67"/>
      <c r="C368" s="68"/>
      <c r="D368" s="68"/>
      <c r="E368" s="68"/>
      <c r="F368" s="25" t="s">
        <v>117</v>
      </c>
      <c r="G368" s="50">
        <v>214</v>
      </c>
      <c r="H368" s="51">
        <v>8.9999999999999993E-3</v>
      </c>
      <c r="I368" s="51">
        <v>1.4E-2</v>
      </c>
      <c r="J368" s="51">
        <v>1.7999999999999999E-2</v>
      </c>
      <c r="K368" s="51">
        <v>8.9999999999999993E-3</v>
      </c>
      <c r="L368" s="51">
        <v>1.4E-2</v>
      </c>
      <c r="M368" s="51">
        <v>1.7999999999999999E-2</v>
      </c>
      <c r="N368" s="50">
        <f>H368*G368</f>
        <v>1.9259999999999999</v>
      </c>
      <c r="O368" s="50">
        <f>I368*G368</f>
        <v>2.996</v>
      </c>
      <c r="P368" s="50">
        <f>J368*G368</f>
        <v>3.8519999999999999</v>
      </c>
      <c r="Q368" s="68"/>
      <c r="R368" s="68"/>
      <c r="S368" s="68"/>
      <c r="T368" s="69"/>
      <c r="U368" s="69"/>
      <c r="V368" s="70"/>
      <c r="W368" s="41"/>
    </row>
    <row r="369" spans="2:23" ht="15.75" x14ac:dyDescent="0.25">
      <c r="B369" s="67"/>
      <c r="C369" s="68"/>
      <c r="D369" s="68"/>
      <c r="E369" s="68"/>
      <c r="F369" s="8" t="s">
        <v>23</v>
      </c>
      <c r="G369" s="50">
        <v>133</v>
      </c>
      <c r="H369" s="51">
        <v>2.1000000000000001E-2</v>
      </c>
      <c r="I369" s="51">
        <v>3.2000000000000001E-2</v>
      </c>
      <c r="J369" s="7">
        <v>4.2000000000000003E-2</v>
      </c>
      <c r="K369" s="7">
        <v>1.7999999999999999E-2</v>
      </c>
      <c r="L369" s="7">
        <v>2.7E-2</v>
      </c>
      <c r="M369" s="7">
        <v>3.5999999999999997E-2</v>
      </c>
      <c r="N369" s="50">
        <f t="shared" ref="N369:N384" si="139">H369*G369</f>
        <v>2.7930000000000001</v>
      </c>
      <c r="O369" s="50">
        <f t="shared" ref="O369:O374" si="140">I369*G369</f>
        <v>4.2560000000000002</v>
      </c>
      <c r="P369" s="50">
        <f t="shared" ref="P369:P384" si="141">J369*G369</f>
        <v>5.5860000000000003</v>
      </c>
      <c r="Q369" s="68"/>
      <c r="R369" s="68"/>
      <c r="S369" s="68"/>
      <c r="T369" s="69"/>
      <c r="U369" s="69"/>
      <c r="V369" s="70"/>
      <c r="W369" s="41"/>
    </row>
    <row r="370" spans="2:23" ht="15.75" x14ac:dyDescent="0.25">
      <c r="B370" s="67"/>
      <c r="C370" s="68"/>
      <c r="D370" s="68"/>
      <c r="E370" s="68"/>
      <c r="F370" s="8" t="s">
        <v>36</v>
      </c>
      <c r="G370" s="50">
        <v>405</v>
      </c>
      <c r="H370" s="7">
        <v>1.2E-2</v>
      </c>
      <c r="I370" s="7">
        <v>1.7000000000000001E-2</v>
      </c>
      <c r="J370" s="7">
        <v>2.4E-2</v>
      </c>
      <c r="K370" s="7">
        <v>1.2E-2</v>
      </c>
      <c r="L370" s="7">
        <v>1.7000000000000001E-2</v>
      </c>
      <c r="M370" s="7">
        <v>2.4E-2</v>
      </c>
      <c r="N370" s="50">
        <f t="shared" si="139"/>
        <v>4.8600000000000003</v>
      </c>
      <c r="O370" s="50">
        <f t="shared" si="140"/>
        <v>6.8850000000000007</v>
      </c>
      <c r="P370" s="50">
        <f t="shared" si="141"/>
        <v>9.7200000000000006</v>
      </c>
      <c r="Q370" s="68"/>
      <c r="R370" s="68"/>
      <c r="S370" s="68"/>
      <c r="T370" s="69"/>
      <c r="U370" s="69"/>
      <c r="V370" s="70"/>
      <c r="W370" s="41"/>
    </row>
    <row r="371" spans="2:23" ht="15.75" x14ac:dyDescent="0.25">
      <c r="B371" s="67"/>
      <c r="C371" s="68"/>
      <c r="D371" s="68"/>
      <c r="E371" s="68"/>
      <c r="F371" s="8" t="s">
        <v>118</v>
      </c>
      <c r="G371" s="50">
        <v>1550</v>
      </c>
      <c r="H371" s="51">
        <v>5.0000000000000001E-3</v>
      </c>
      <c r="I371" s="51">
        <v>8.0000000000000002E-3</v>
      </c>
      <c r="J371" s="7">
        <v>0.01</v>
      </c>
      <c r="K371" s="51">
        <v>5.0000000000000001E-3</v>
      </c>
      <c r="L371" s="51">
        <v>8.0000000000000002E-3</v>
      </c>
      <c r="M371" s="7">
        <v>0.01</v>
      </c>
      <c r="N371" s="50">
        <f t="shared" si="139"/>
        <v>7.75</v>
      </c>
      <c r="O371" s="50">
        <f t="shared" si="140"/>
        <v>12.4</v>
      </c>
      <c r="P371" s="50">
        <f t="shared" si="141"/>
        <v>15.5</v>
      </c>
      <c r="Q371" s="68"/>
      <c r="R371" s="68"/>
      <c r="S371" s="68"/>
      <c r="T371" s="69"/>
      <c r="U371" s="69"/>
      <c r="V371" s="70"/>
      <c r="W371" s="41"/>
    </row>
    <row r="372" spans="2:23" ht="15.75" x14ac:dyDescent="0.25">
      <c r="B372" s="67"/>
      <c r="C372" s="68"/>
      <c r="D372" s="68"/>
      <c r="E372" s="68"/>
      <c r="F372" s="8" t="s">
        <v>96</v>
      </c>
      <c r="G372" s="50">
        <v>683</v>
      </c>
      <c r="H372" s="51">
        <v>3.0000000000000001E-3</v>
      </c>
      <c r="I372" s="51">
        <v>5.0000000000000001E-3</v>
      </c>
      <c r="J372" s="51">
        <v>6.0000000000000001E-3</v>
      </c>
      <c r="K372" s="51">
        <v>3.0000000000000001E-3</v>
      </c>
      <c r="L372" s="51">
        <v>5.0000000000000001E-3</v>
      </c>
      <c r="M372" s="51">
        <v>6.0000000000000001E-3</v>
      </c>
      <c r="N372" s="50">
        <f t="shared" si="139"/>
        <v>2.0489999999999999</v>
      </c>
      <c r="O372" s="50">
        <f t="shared" si="140"/>
        <v>3.415</v>
      </c>
      <c r="P372" s="50">
        <f t="shared" si="141"/>
        <v>4.0979999999999999</v>
      </c>
      <c r="Q372" s="68"/>
      <c r="R372" s="68"/>
      <c r="S372" s="68"/>
      <c r="T372" s="69"/>
      <c r="U372" s="69"/>
      <c r="V372" s="70"/>
      <c r="W372" s="41"/>
    </row>
    <row r="373" spans="2:23" ht="15.75" x14ac:dyDescent="0.25">
      <c r="B373" s="67"/>
      <c r="C373" s="68"/>
      <c r="D373" s="68"/>
      <c r="E373" s="68"/>
      <c r="F373" s="8" t="s">
        <v>27</v>
      </c>
      <c r="G373" s="50">
        <v>76</v>
      </c>
      <c r="H373" s="51">
        <v>1E-3</v>
      </c>
      <c r="I373" s="51">
        <v>1E-3</v>
      </c>
      <c r="J373" s="51">
        <v>1E-3</v>
      </c>
      <c r="K373" s="51">
        <v>1E-3</v>
      </c>
      <c r="L373" s="51">
        <v>1E-3</v>
      </c>
      <c r="M373" s="51">
        <v>1E-3</v>
      </c>
      <c r="N373" s="50">
        <f t="shared" si="139"/>
        <v>7.5999999999999998E-2</v>
      </c>
      <c r="O373" s="50">
        <f t="shared" si="140"/>
        <v>7.5999999999999998E-2</v>
      </c>
      <c r="P373" s="50">
        <f t="shared" si="141"/>
        <v>7.5999999999999998E-2</v>
      </c>
      <c r="Q373" s="68"/>
      <c r="R373" s="68"/>
      <c r="S373" s="68"/>
      <c r="T373" s="69"/>
      <c r="U373" s="69"/>
      <c r="V373" s="70"/>
      <c r="W373" s="41"/>
    </row>
    <row r="374" spans="2:23" ht="15.75" x14ac:dyDescent="0.25">
      <c r="B374" s="67"/>
      <c r="C374" s="68"/>
      <c r="D374" s="68"/>
      <c r="E374" s="68"/>
      <c r="F374" s="8" t="s">
        <v>82</v>
      </c>
      <c r="G374" s="29">
        <v>636.42999999999995</v>
      </c>
      <c r="H374" s="29">
        <v>0.02</v>
      </c>
      <c r="I374" s="29">
        <v>0.02</v>
      </c>
      <c r="J374" s="29">
        <v>0.02</v>
      </c>
      <c r="K374" s="29">
        <v>0.02</v>
      </c>
      <c r="L374" s="29">
        <v>0.02</v>
      </c>
      <c r="M374" s="29">
        <v>0.02</v>
      </c>
      <c r="N374" s="50">
        <f t="shared" si="139"/>
        <v>12.7286</v>
      </c>
      <c r="O374" s="50">
        <f t="shared" si="140"/>
        <v>12.7286</v>
      </c>
      <c r="P374" s="50">
        <f t="shared" si="141"/>
        <v>12.7286</v>
      </c>
      <c r="Q374" s="68"/>
      <c r="R374" s="68"/>
      <c r="S374" s="68"/>
      <c r="T374" s="69"/>
      <c r="U374" s="69"/>
      <c r="V374" s="70"/>
      <c r="W374" s="41"/>
    </row>
    <row r="375" spans="2:23" ht="15.75" x14ac:dyDescent="0.25">
      <c r="B375" s="67" t="s">
        <v>119</v>
      </c>
      <c r="C375" s="68">
        <v>100</v>
      </c>
      <c r="D375" s="68">
        <v>130</v>
      </c>
      <c r="E375" s="68">
        <v>150</v>
      </c>
      <c r="F375" s="8" t="s">
        <v>67</v>
      </c>
      <c r="G375" s="50">
        <v>211</v>
      </c>
      <c r="H375" s="7">
        <v>0.11700000000000001</v>
      </c>
      <c r="I375" s="7">
        <v>0.156</v>
      </c>
      <c r="J375" s="7">
        <v>0.18</v>
      </c>
      <c r="K375" s="51">
        <v>8.7999999999999995E-2</v>
      </c>
      <c r="L375" s="51">
        <v>0.11700000000000001</v>
      </c>
      <c r="M375" s="51">
        <v>0.13500000000000001</v>
      </c>
      <c r="N375" s="50">
        <f t="shared" si="139"/>
        <v>24.687000000000001</v>
      </c>
      <c r="O375" s="50">
        <f>K375*G375</f>
        <v>18.567999999999998</v>
      </c>
      <c r="P375" s="50">
        <f t="shared" si="141"/>
        <v>37.979999999999997</v>
      </c>
      <c r="Q375" s="69">
        <f>SUM(N375:N379)</f>
        <v>58.939000000000007</v>
      </c>
      <c r="R375" s="69">
        <f>SUM(O375:O379)</f>
        <v>52.414999999999992</v>
      </c>
      <c r="S375" s="69">
        <f>SUM(P375:P379)</f>
        <v>77.827999999999989</v>
      </c>
      <c r="T375" s="69">
        <f>Q375+Q375*50%</f>
        <v>88.408500000000004</v>
      </c>
      <c r="U375" s="69">
        <f>R375+R375*50%</f>
        <v>78.622499999999988</v>
      </c>
      <c r="V375" s="70">
        <f>S375+S375*50%</f>
        <v>116.74199999999999</v>
      </c>
      <c r="W375" s="41"/>
    </row>
    <row r="376" spans="2:23" ht="15.75" x14ac:dyDescent="0.25">
      <c r="B376" s="67"/>
      <c r="C376" s="68"/>
      <c r="D376" s="68"/>
      <c r="E376" s="68"/>
      <c r="F376" s="8" t="s">
        <v>36</v>
      </c>
      <c r="G376" s="50">
        <v>405</v>
      </c>
      <c r="H376" s="7">
        <v>1.6E-2</v>
      </c>
      <c r="I376" s="7">
        <v>2.1000000000000001E-2</v>
      </c>
      <c r="J376" s="7">
        <v>2.4E-2</v>
      </c>
      <c r="K376" s="51">
        <v>1.4999999999999999E-2</v>
      </c>
      <c r="L376" s="51">
        <v>0.02</v>
      </c>
      <c r="M376" s="51">
        <v>2.3E-2</v>
      </c>
      <c r="N376" s="50">
        <f t="shared" si="139"/>
        <v>6.48</v>
      </c>
      <c r="O376" s="50">
        <f>K376*G376</f>
        <v>6.0750000000000002</v>
      </c>
      <c r="P376" s="50">
        <f t="shared" si="141"/>
        <v>9.7200000000000006</v>
      </c>
      <c r="Q376" s="69"/>
      <c r="R376" s="69"/>
      <c r="S376" s="69"/>
      <c r="T376" s="69"/>
      <c r="U376" s="69"/>
      <c r="V376" s="70"/>
      <c r="W376" s="41"/>
    </row>
    <row r="377" spans="2:23" ht="15.75" x14ac:dyDescent="0.25">
      <c r="B377" s="67"/>
      <c r="C377" s="68"/>
      <c r="D377" s="68"/>
      <c r="E377" s="68"/>
      <c r="F377" s="8" t="s">
        <v>120</v>
      </c>
      <c r="G377" s="50">
        <v>1178</v>
      </c>
      <c r="H377" s="7">
        <v>2E-3</v>
      </c>
      <c r="I377" s="7">
        <v>3.0000000000000001E-3</v>
      </c>
      <c r="J377" s="7">
        <v>4.0000000000000001E-3</v>
      </c>
      <c r="K377" s="51">
        <v>2E-3</v>
      </c>
      <c r="L377" s="7">
        <v>3.0000000000000001E-3</v>
      </c>
      <c r="M377" s="7">
        <v>4.0000000000000001E-3</v>
      </c>
      <c r="N377" s="50">
        <f t="shared" si="139"/>
        <v>2.3559999999999999</v>
      </c>
      <c r="O377" s="50">
        <f>K377*G377</f>
        <v>2.3559999999999999</v>
      </c>
      <c r="P377" s="50">
        <f t="shared" si="141"/>
        <v>4.7119999999999997</v>
      </c>
      <c r="Q377" s="69"/>
      <c r="R377" s="69"/>
      <c r="S377" s="69"/>
      <c r="T377" s="69"/>
      <c r="U377" s="69"/>
      <c r="V377" s="70"/>
      <c r="W377" s="41"/>
    </row>
    <row r="378" spans="2:23" ht="15.75" x14ac:dyDescent="0.25">
      <c r="B378" s="67"/>
      <c r="C378" s="68"/>
      <c r="D378" s="68"/>
      <c r="E378" s="68"/>
      <c r="F378" s="8" t="s">
        <v>27</v>
      </c>
      <c r="G378" s="50">
        <v>76</v>
      </c>
      <c r="H378" s="51">
        <v>1E-3</v>
      </c>
      <c r="I378" s="51">
        <v>1E-3</v>
      </c>
      <c r="J378" s="51">
        <v>1E-3</v>
      </c>
      <c r="K378" s="51">
        <v>1E-3</v>
      </c>
      <c r="L378" s="51">
        <v>1E-3</v>
      </c>
      <c r="M378" s="51">
        <v>1E-3</v>
      </c>
      <c r="N378" s="50">
        <f t="shared" si="139"/>
        <v>7.5999999999999998E-2</v>
      </c>
      <c r="O378" s="50">
        <f>I378*G378</f>
        <v>7.5999999999999998E-2</v>
      </c>
      <c r="P378" s="50">
        <f t="shared" si="141"/>
        <v>7.5999999999999998E-2</v>
      </c>
      <c r="Q378" s="69"/>
      <c r="R378" s="69"/>
      <c r="S378" s="69"/>
      <c r="T378" s="69"/>
      <c r="U378" s="69"/>
      <c r="V378" s="70"/>
      <c r="W378" s="41"/>
    </row>
    <row r="379" spans="2:23" ht="15.75" x14ac:dyDescent="0.25">
      <c r="B379" s="67"/>
      <c r="C379" s="68"/>
      <c r="D379" s="68"/>
      <c r="E379" s="68"/>
      <c r="F379" s="8" t="s">
        <v>85</v>
      </c>
      <c r="G379" s="50">
        <v>5068</v>
      </c>
      <c r="H379" s="51">
        <v>5.0000000000000001E-3</v>
      </c>
      <c r="I379" s="51">
        <v>5.0000000000000001E-3</v>
      </c>
      <c r="J379" s="51">
        <v>5.0000000000000001E-3</v>
      </c>
      <c r="K379" s="51">
        <v>5.0000000000000001E-3</v>
      </c>
      <c r="L379" s="51">
        <v>5.0000000000000001E-3</v>
      </c>
      <c r="M379" s="51">
        <v>5.0000000000000001E-3</v>
      </c>
      <c r="N379" s="50">
        <f t="shared" si="139"/>
        <v>25.34</v>
      </c>
      <c r="O379" s="50">
        <f>K379*G379</f>
        <v>25.34</v>
      </c>
      <c r="P379" s="50">
        <f t="shared" si="141"/>
        <v>25.34</v>
      </c>
      <c r="Q379" s="69"/>
      <c r="R379" s="69"/>
      <c r="S379" s="69"/>
      <c r="T379" s="69"/>
      <c r="U379" s="69"/>
      <c r="V379" s="70"/>
      <c r="W379" s="41"/>
    </row>
    <row r="380" spans="2:23" ht="15.75" x14ac:dyDescent="0.25">
      <c r="B380" s="67" t="s">
        <v>137</v>
      </c>
      <c r="C380" s="68">
        <v>200</v>
      </c>
      <c r="D380" s="68">
        <v>200</v>
      </c>
      <c r="E380" s="68">
        <v>200</v>
      </c>
      <c r="F380" s="11" t="s">
        <v>34</v>
      </c>
      <c r="G380" s="50">
        <v>5000</v>
      </c>
      <c r="H380" s="51">
        <v>1E-3</v>
      </c>
      <c r="I380" s="51">
        <v>1E-3</v>
      </c>
      <c r="J380" s="51">
        <v>1E-3</v>
      </c>
      <c r="K380" s="51">
        <v>1E-3</v>
      </c>
      <c r="L380" s="51">
        <v>1E-3</v>
      </c>
      <c r="M380" s="51">
        <v>1E-3</v>
      </c>
      <c r="N380" s="50">
        <f t="shared" si="139"/>
        <v>5</v>
      </c>
      <c r="O380" s="50">
        <f t="shared" ref="O380:O384" si="142">I380*G380</f>
        <v>5</v>
      </c>
      <c r="P380" s="50">
        <f t="shared" si="141"/>
        <v>5</v>
      </c>
      <c r="Q380" s="69">
        <f>SUM(N380:N382)</f>
        <v>19.524999999999999</v>
      </c>
      <c r="R380" s="69">
        <f>SUM(O380:O382)</f>
        <v>19.524999999999999</v>
      </c>
      <c r="S380" s="69">
        <f>SUM(P380:P382)</f>
        <v>19.524999999999999</v>
      </c>
      <c r="T380" s="69">
        <f t="shared" ref="T380" si="143">Q380+Q380*50%</f>
        <v>29.287499999999998</v>
      </c>
      <c r="U380" s="69">
        <f t="shared" ref="U380" si="144">R380+R380*50%</f>
        <v>29.287499999999998</v>
      </c>
      <c r="V380" s="70">
        <f t="shared" ref="V380" si="145">S380+S380*50%</f>
        <v>29.287499999999998</v>
      </c>
      <c r="W380" s="41"/>
    </row>
    <row r="381" spans="2:23" ht="15.75" x14ac:dyDescent="0.25">
      <c r="B381" s="67"/>
      <c r="C381" s="68"/>
      <c r="D381" s="68"/>
      <c r="E381" s="68"/>
      <c r="F381" s="8" t="s">
        <v>35</v>
      </c>
      <c r="G381" s="50">
        <v>435</v>
      </c>
      <c r="H381" s="7">
        <v>1.4999999999999999E-2</v>
      </c>
      <c r="I381" s="7">
        <v>1.4999999999999999E-2</v>
      </c>
      <c r="J381" s="7">
        <v>1.4999999999999999E-2</v>
      </c>
      <c r="K381" s="7">
        <v>1.4999999999999999E-2</v>
      </c>
      <c r="L381" s="7">
        <v>1.4999999999999999E-2</v>
      </c>
      <c r="M381" s="7">
        <v>1.4999999999999999E-2</v>
      </c>
      <c r="N381" s="50">
        <f t="shared" si="139"/>
        <v>6.5249999999999995</v>
      </c>
      <c r="O381" s="50">
        <f t="shared" si="142"/>
        <v>6.5249999999999995</v>
      </c>
      <c r="P381" s="50">
        <f t="shared" si="141"/>
        <v>6.5249999999999995</v>
      </c>
      <c r="Q381" s="69"/>
      <c r="R381" s="69"/>
      <c r="S381" s="69"/>
      <c r="T381" s="69"/>
      <c r="U381" s="69"/>
      <c r="V381" s="70"/>
      <c r="W381" s="41"/>
    </row>
    <row r="382" spans="2:23" ht="15.75" x14ac:dyDescent="0.25">
      <c r="B382" s="67"/>
      <c r="C382" s="68"/>
      <c r="D382" s="68"/>
      <c r="E382" s="68"/>
      <c r="F382" s="8" t="s">
        <v>138</v>
      </c>
      <c r="G382" s="50">
        <v>1000</v>
      </c>
      <c r="H382" s="7">
        <v>8.0000000000000002E-3</v>
      </c>
      <c r="I382" s="7">
        <v>8.0000000000000002E-3</v>
      </c>
      <c r="J382" s="7">
        <v>8.0000000000000002E-3</v>
      </c>
      <c r="K382" s="7">
        <v>7.0000000000000001E-3</v>
      </c>
      <c r="L382" s="7">
        <v>7.0000000000000001E-3</v>
      </c>
      <c r="M382" s="7">
        <v>7.0000000000000001E-3</v>
      </c>
      <c r="N382" s="50">
        <f t="shared" si="139"/>
        <v>8</v>
      </c>
      <c r="O382" s="50">
        <f t="shared" si="142"/>
        <v>8</v>
      </c>
      <c r="P382" s="50">
        <f t="shared" si="141"/>
        <v>8</v>
      </c>
      <c r="Q382" s="69"/>
      <c r="R382" s="69"/>
      <c r="S382" s="69"/>
      <c r="T382" s="69"/>
      <c r="U382" s="69"/>
      <c r="V382" s="70"/>
      <c r="W382" s="41"/>
    </row>
    <row r="383" spans="2:23" ht="15.75" x14ac:dyDescent="0.25">
      <c r="B383" s="124" t="s">
        <v>150</v>
      </c>
      <c r="C383" s="55">
        <v>100</v>
      </c>
      <c r="D383" s="51">
        <v>100</v>
      </c>
      <c r="E383" s="51">
        <v>100</v>
      </c>
      <c r="F383" s="8" t="s">
        <v>149</v>
      </c>
      <c r="G383" s="50">
        <v>1500</v>
      </c>
      <c r="H383" s="7">
        <v>0.1</v>
      </c>
      <c r="I383" s="7">
        <v>0.1</v>
      </c>
      <c r="J383" s="7">
        <v>0.1</v>
      </c>
      <c r="K383" s="7">
        <v>0.1</v>
      </c>
      <c r="L383" s="7">
        <v>0.1</v>
      </c>
      <c r="M383" s="7">
        <v>0.1</v>
      </c>
      <c r="N383" s="50">
        <f>H383*G383</f>
        <v>150</v>
      </c>
      <c r="O383" s="50">
        <f>I383*G383</f>
        <v>150</v>
      </c>
      <c r="P383" s="50">
        <f>J383*G383</f>
        <v>150</v>
      </c>
      <c r="Q383" s="50">
        <f t="shared" ref="Q383" si="146">SUM(N383)</f>
        <v>150</v>
      </c>
      <c r="R383" s="50">
        <f t="shared" ref="R383" si="147">SUM(O383)</f>
        <v>150</v>
      </c>
      <c r="S383" s="50">
        <f t="shared" ref="S383" si="148">SUM(P383)</f>
        <v>150</v>
      </c>
      <c r="T383" s="50">
        <f t="shared" ref="T383" si="149">Q383+Q383*50%</f>
        <v>225</v>
      </c>
      <c r="U383" s="50">
        <f t="shared" ref="U383" si="150">R383+R383*50%</f>
        <v>225</v>
      </c>
      <c r="V383" s="60">
        <f t="shared" ref="V383" si="151">S383+S383*50%</f>
        <v>225</v>
      </c>
      <c r="W383" s="41"/>
    </row>
    <row r="384" spans="2:23" ht="15.75" x14ac:dyDescent="0.25">
      <c r="B384" s="109" t="s">
        <v>50</v>
      </c>
      <c r="C384" s="51">
        <v>20</v>
      </c>
      <c r="D384" s="51">
        <v>35</v>
      </c>
      <c r="E384" s="51">
        <v>40</v>
      </c>
      <c r="F384" s="26" t="s">
        <v>50</v>
      </c>
      <c r="G384" s="50">
        <v>594</v>
      </c>
      <c r="H384" s="7">
        <v>0.02</v>
      </c>
      <c r="I384" s="51">
        <v>3.5000000000000003E-2</v>
      </c>
      <c r="J384" s="7">
        <v>0.04</v>
      </c>
      <c r="K384" s="7">
        <v>0.02</v>
      </c>
      <c r="L384" s="51">
        <v>3.5000000000000003E-2</v>
      </c>
      <c r="M384" s="7">
        <v>0.04</v>
      </c>
      <c r="N384" s="50">
        <f t="shared" si="139"/>
        <v>11.88</v>
      </c>
      <c r="O384" s="50">
        <f t="shared" si="142"/>
        <v>20.790000000000003</v>
      </c>
      <c r="P384" s="50">
        <f t="shared" si="141"/>
        <v>23.76</v>
      </c>
      <c r="Q384" s="50">
        <f t="shared" ref="Q384" si="152">SUM(N384)</f>
        <v>11.88</v>
      </c>
      <c r="R384" s="50">
        <f t="shared" ref="R384" si="153">SUM(O384)</f>
        <v>20.790000000000003</v>
      </c>
      <c r="S384" s="50">
        <f t="shared" ref="S384" si="154">SUM(P384)</f>
        <v>23.76</v>
      </c>
      <c r="T384" s="51">
        <f t="shared" ref="T384" si="155">Q384+Q384*50%</f>
        <v>17.82</v>
      </c>
      <c r="U384" s="50">
        <f t="shared" ref="U384" si="156">R384+R384*50%</f>
        <v>31.185000000000002</v>
      </c>
      <c r="V384" s="60">
        <f t="shared" ref="V384" si="157">S384+S384*50%</f>
        <v>35.64</v>
      </c>
      <c r="W384" s="41"/>
    </row>
    <row r="385" spans="2:23" ht="16.5" thickBot="1" x14ac:dyDescent="0.3">
      <c r="B385" s="9"/>
      <c r="C385" s="24"/>
      <c r="D385" s="24"/>
      <c r="E385" s="24"/>
      <c r="F385" s="24"/>
      <c r="G385" s="10"/>
      <c r="H385" s="24"/>
      <c r="I385" s="24"/>
      <c r="J385" s="24"/>
      <c r="K385" s="24"/>
      <c r="L385" s="24"/>
      <c r="M385" s="24"/>
      <c r="N385" s="10"/>
      <c r="O385" s="10"/>
      <c r="P385" s="10"/>
      <c r="Q385" s="127">
        <f>SUM(Q367:Q384)</f>
        <v>415.02660000000003</v>
      </c>
      <c r="R385" s="127">
        <f t="shared" ref="R385:V385" si="158">SUM(R367:R384)</f>
        <v>502.08659999999992</v>
      </c>
      <c r="S385" s="127">
        <f t="shared" si="158"/>
        <v>610.52359999999999</v>
      </c>
      <c r="T385" s="127">
        <f t="shared" si="158"/>
        <v>622.5399000000001</v>
      </c>
      <c r="U385" s="127">
        <f t="shared" si="158"/>
        <v>753.12989999999991</v>
      </c>
      <c r="V385" s="128">
        <f t="shared" si="158"/>
        <v>915.7854000000001</v>
      </c>
      <c r="W385" s="41"/>
    </row>
    <row r="386" spans="2:23" x14ac:dyDescent="0.25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1"/>
    </row>
    <row r="387" spans="2:23" x14ac:dyDescent="0.25"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</row>
  </sheetData>
  <mergeCells count="594">
    <mergeCell ref="V380:V382"/>
    <mergeCell ref="S375:S379"/>
    <mergeCell ref="T375:T379"/>
    <mergeCell ref="U375:U379"/>
    <mergeCell ref="V375:V379"/>
    <mergeCell ref="B380:B382"/>
    <mergeCell ref="C380:C382"/>
    <mergeCell ref="D380:D382"/>
    <mergeCell ref="E380:E382"/>
    <mergeCell ref="Q380:Q382"/>
    <mergeCell ref="R380:R382"/>
    <mergeCell ref="B375:B379"/>
    <mergeCell ref="C375:C379"/>
    <mergeCell ref="D375:D379"/>
    <mergeCell ref="E375:E379"/>
    <mergeCell ref="Q375:Q379"/>
    <mergeCell ref="R375:R379"/>
    <mergeCell ref="S380:S382"/>
    <mergeCell ref="T380:T382"/>
    <mergeCell ref="U380:U382"/>
    <mergeCell ref="S361:S363"/>
    <mergeCell ref="T361:T363"/>
    <mergeCell ref="U361:U363"/>
    <mergeCell ref="V361:V363"/>
    <mergeCell ref="B367:B374"/>
    <mergeCell ref="C367:C374"/>
    <mergeCell ref="D367:D374"/>
    <mergeCell ref="E367:E374"/>
    <mergeCell ref="Q367:Q374"/>
    <mergeCell ref="R367:R374"/>
    <mergeCell ref="B361:B363"/>
    <mergeCell ref="C361:C363"/>
    <mergeCell ref="D361:D363"/>
    <mergeCell ref="E361:E363"/>
    <mergeCell ref="Q361:Q363"/>
    <mergeCell ref="R361:R363"/>
    <mergeCell ref="S367:S374"/>
    <mergeCell ref="T367:T374"/>
    <mergeCell ref="U367:U374"/>
    <mergeCell ref="V367:V374"/>
    <mergeCell ref="S351:S359"/>
    <mergeCell ref="T351:T359"/>
    <mergeCell ref="U351:U359"/>
    <mergeCell ref="V351:V359"/>
    <mergeCell ref="B351:B359"/>
    <mergeCell ref="C351:C359"/>
    <mergeCell ref="D351:D359"/>
    <mergeCell ref="E351:E359"/>
    <mergeCell ref="Q351:Q359"/>
    <mergeCell ref="R351:R359"/>
    <mergeCell ref="V338:V341"/>
    <mergeCell ref="Q84:Q85"/>
    <mergeCell ref="R84:R85"/>
    <mergeCell ref="S84:S85"/>
    <mergeCell ref="T84:T85"/>
    <mergeCell ref="U84:U85"/>
    <mergeCell ref="R332:R337"/>
    <mergeCell ref="S332:S337"/>
    <mergeCell ref="T332:T337"/>
    <mergeCell ref="U332:U337"/>
    <mergeCell ref="V332:V337"/>
    <mergeCell ref="R317:R324"/>
    <mergeCell ref="S317:S324"/>
    <mergeCell ref="T317:T324"/>
    <mergeCell ref="U317:U324"/>
    <mergeCell ref="V317:V324"/>
    <mergeCell ref="R312:R316"/>
    <mergeCell ref="S312:S316"/>
    <mergeCell ref="T312:T316"/>
    <mergeCell ref="U312:U316"/>
    <mergeCell ref="U298:U304"/>
    <mergeCell ref="V298:V304"/>
    <mergeCell ref="V287:V289"/>
    <mergeCell ref="V290:V291"/>
    <mergeCell ref="E338:E341"/>
    <mergeCell ref="Q338:Q341"/>
    <mergeCell ref="R346:R350"/>
    <mergeCell ref="S346:S350"/>
    <mergeCell ref="T346:T350"/>
    <mergeCell ref="U346:U350"/>
    <mergeCell ref="R338:R341"/>
    <mergeCell ref="S338:S341"/>
    <mergeCell ref="T338:T341"/>
    <mergeCell ref="U338:U341"/>
    <mergeCell ref="V346:V350"/>
    <mergeCell ref="B332:B337"/>
    <mergeCell ref="C332:C337"/>
    <mergeCell ref="D332:D337"/>
    <mergeCell ref="E332:E337"/>
    <mergeCell ref="Q332:Q337"/>
    <mergeCell ref="R325:R327"/>
    <mergeCell ref="S325:S327"/>
    <mergeCell ref="T325:T327"/>
    <mergeCell ref="U325:U327"/>
    <mergeCell ref="V325:V327"/>
    <mergeCell ref="B346:B350"/>
    <mergeCell ref="C346:C350"/>
    <mergeCell ref="D346:D350"/>
    <mergeCell ref="E346:E350"/>
    <mergeCell ref="Q346:Q350"/>
    <mergeCell ref="B325:B327"/>
    <mergeCell ref="C325:C327"/>
    <mergeCell ref="D325:D327"/>
    <mergeCell ref="E325:E327"/>
    <mergeCell ref="Q325:Q327"/>
    <mergeCell ref="B338:B341"/>
    <mergeCell ref="C338:C341"/>
    <mergeCell ref="D338:D341"/>
    <mergeCell ref="B307:B308"/>
    <mergeCell ref="C307:C308"/>
    <mergeCell ref="D307:D308"/>
    <mergeCell ref="E307:E308"/>
    <mergeCell ref="Q307:Q308"/>
    <mergeCell ref="V312:V316"/>
    <mergeCell ref="B317:B324"/>
    <mergeCell ref="C317:C324"/>
    <mergeCell ref="D317:D324"/>
    <mergeCell ref="E317:E324"/>
    <mergeCell ref="Q317:Q324"/>
    <mergeCell ref="R307:R308"/>
    <mergeCell ref="S307:S308"/>
    <mergeCell ref="T307:T308"/>
    <mergeCell ref="U307:U308"/>
    <mergeCell ref="V307:V308"/>
    <mergeCell ref="B312:B316"/>
    <mergeCell ref="C312:C316"/>
    <mergeCell ref="D312:D316"/>
    <mergeCell ref="E312:E316"/>
    <mergeCell ref="Q312:Q316"/>
    <mergeCell ref="B311:V311"/>
    <mergeCell ref="B298:B304"/>
    <mergeCell ref="C298:C304"/>
    <mergeCell ref="D298:D304"/>
    <mergeCell ref="E298:E304"/>
    <mergeCell ref="Q298:Q304"/>
    <mergeCell ref="R298:R304"/>
    <mergeCell ref="S298:S304"/>
    <mergeCell ref="T298:T304"/>
    <mergeCell ref="B296:V296"/>
    <mergeCell ref="B290:B291"/>
    <mergeCell ref="C290:C291"/>
    <mergeCell ref="D290:D291"/>
    <mergeCell ref="E290:E291"/>
    <mergeCell ref="Q290:Q291"/>
    <mergeCell ref="R290:R291"/>
    <mergeCell ref="S290:S291"/>
    <mergeCell ref="T290:T291"/>
    <mergeCell ref="U290:U291"/>
    <mergeCell ref="B287:B289"/>
    <mergeCell ref="C287:C289"/>
    <mergeCell ref="D287:D289"/>
    <mergeCell ref="E287:E289"/>
    <mergeCell ref="Q287:Q289"/>
    <mergeCell ref="R287:R289"/>
    <mergeCell ref="S287:S289"/>
    <mergeCell ref="T287:T289"/>
    <mergeCell ref="U287:U289"/>
    <mergeCell ref="V274:V276"/>
    <mergeCell ref="B280:B286"/>
    <mergeCell ref="C280:C286"/>
    <mergeCell ref="D280:D286"/>
    <mergeCell ref="E280:E286"/>
    <mergeCell ref="Q280:Q286"/>
    <mergeCell ref="R280:R286"/>
    <mergeCell ref="S280:S286"/>
    <mergeCell ref="T280:T286"/>
    <mergeCell ref="U280:U286"/>
    <mergeCell ref="V280:V286"/>
    <mergeCell ref="B274:B276"/>
    <mergeCell ref="C274:C276"/>
    <mergeCell ref="D274:D276"/>
    <mergeCell ref="E274:E276"/>
    <mergeCell ref="Q274:Q276"/>
    <mergeCell ref="R274:R276"/>
    <mergeCell ref="S274:S276"/>
    <mergeCell ref="T274:T276"/>
    <mergeCell ref="U274:U276"/>
    <mergeCell ref="S265:S267"/>
    <mergeCell ref="T265:T267"/>
    <mergeCell ref="U265:U267"/>
    <mergeCell ref="V265:V267"/>
    <mergeCell ref="B268:B272"/>
    <mergeCell ref="C268:C272"/>
    <mergeCell ref="D268:D272"/>
    <mergeCell ref="E268:E272"/>
    <mergeCell ref="Q268:Q272"/>
    <mergeCell ref="R268:R272"/>
    <mergeCell ref="B265:B267"/>
    <mergeCell ref="C265:C267"/>
    <mergeCell ref="D265:D267"/>
    <mergeCell ref="E265:E267"/>
    <mergeCell ref="Q265:Q267"/>
    <mergeCell ref="R265:R267"/>
    <mergeCell ref="S268:S272"/>
    <mergeCell ref="T268:T272"/>
    <mergeCell ref="U268:U272"/>
    <mergeCell ref="V268:V272"/>
    <mergeCell ref="S256:S260"/>
    <mergeCell ref="T256:T260"/>
    <mergeCell ref="U256:U260"/>
    <mergeCell ref="V256:V260"/>
    <mergeCell ref="B256:B260"/>
    <mergeCell ref="C256:C260"/>
    <mergeCell ref="D256:D260"/>
    <mergeCell ref="E256:E260"/>
    <mergeCell ref="Q256:Q260"/>
    <mergeCell ref="R256:R260"/>
    <mergeCell ref="V232:V235"/>
    <mergeCell ref="B236:B244"/>
    <mergeCell ref="C236:C244"/>
    <mergeCell ref="D236:D244"/>
    <mergeCell ref="E236:E244"/>
    <mergeCell ref="Q236:Q244"/>
    <mergeCell ref="R236:R244"/>
    <mergeCell ref="Q248:Q255"/>
    <mergeCell ref="R248:R255"/>
    <mergeCell ref="S248:S255"/>
    <mergeCell ref="T248:T255"/>
    <mergeCell ref="U248:U255"/>
    <mergeCell ref="V248:V255"/>
    <mergeCell ref="B248:B255"/>
    <mergeCell ref="C248:C255"/>
    <mergeCell ref="S236:S244"/>
    <mergeCell ref="T236:T244"/>
    <mergeCell ref="U236:U244"/>
    <mergeCell ref="V236:V244"/>
    <mergeCell ref="D248:D255"/>
    <mergeCell ref="E248:E255"/>
    <mergeCell ref="B232:B235"/>
    <mergeCell ref="C232:C235"/>
    <mergeCell ref="D232:D235"/>
    <mergeCell ref="E232:E235"/>
    <mergeCell ref="Q232:Q235"/>
    <mergeCell ref="R232:R235"/>
    <mergeCell ref="S232:S235"/>
    <mergeCell ref="T232:T235"/>
    <mergeCell ref="U232:U235"/>
    <mergeCell ref="V221:V223"/>
    <mergeCell ref="B224:B231"/>
    <mergeCell ref="C224:C231"/>
    <mergeCell ref="D224:D231"/>
    <mergeCell ref="E224:E231"/>
    <mergeCell ref="Q224:Q231"/>
    <mergeCell ref="R224:R231"/>
    <mergeCell ref="S224:S231"/>
    <mergeCell ref="T224:T231"/>
    <mergeCell ref="U224:U231"/>
    <mergeCell ref="V224:V231"/>
    <mergeCell ref="B221:B223"/>
    <mergeCell ref="C221:C223"/>
    <mergeCell ref="D221:D223"/>
    <mergeCell ref="E221:E223"/>
    <mergeCell ref="Q221:Q223"/>
    <mergeCell ref="R221:R223"/>
    <mergeCell ref="S221:S223"/>
    <mergeCell ref="T221:T223"/>
    <mergeCell ref="U221:U223"/>
    <mergeCell ref="S211:S213"/>
    <mergeCell ref="T211:T213"/>
    <mergeCell ref="U211:U213"/>
    <mergeCell ref="V211:V213"/>
    <mergeCell ref="B214:B216"/>
    <mergeCell ref="C214:C216"/>
    <mergeCell ref="D214:D216"/>
    <mergeCell ref="E214:E216"/>
    <mergeCell ref="Q214:Q216"/>
    <mergeCell ref="R214:R216"/>
    <mergeCell ref="B211:B213"/>
    <mergeCell ref="C211:C213"/>
    <mergeCell ref="D211:D213"/>
    <mergeCell ref="E211:E213"/>
    <mergeCell ref="Q211:Q213"/>
    <mergeCell ref="R211:R213"/>
    <mergeCell ref="S214:S216"/>
    <mergeCell ref="T214:T216"/>
    <mergeCell ref="U214:U216"/>
    <mergeCell ref="V214:V216"/>
    <mergeCell ref="U204:U210"/>
    <mergeCell ref="V204:V210"/>
    <mergeCell ref="R195:R197"/>
    <mergeCell ref="S195:S197"/>
    <mergeCell ref="T195:T197"/>
    <mergeCell ref="U195:U197"/>
    <mergeCell ref="V195:V197"/>
    <mergeCell ref="B204:B210"/>
    <mergeCell ref="C204:C210"/>
    <mergeCell ref="D204:D210"/>
    <mergeCell ref="E204:E210"/>
    <mergeCell ref="B195:B197"/>
    <mergeCell ref="C195:C197"/>
    <mergeCell ref="D195:D197"/>
    <mergeCell ref="E195:E197"/>
    <mergeCell ref="Q195:Q197"/>
    <mergeCell ref="B202:V202"/>
    <mergeCell ref="E180:E183"/>
    <mergeCell ref="Q180:Q183"/>
    <mergeCell ref="B174:B178"/>
    <mergeCell ref="C174:C178"/>
    <mergeCell ref="D174:D178"/>
    <mergeCell ref="Q204:Q210"/>
    <mergeCell ref="R204:R210"/>
    <mergeCell ref="S204:S210"/>
    <mergeCell ref="T204:T210"/>
    <mergeCell ref="R180:R183"/>
    <mergeCell ref="S180:S183"/>
    <mergeCell ref="T180:T183"/>
    <mergeCell ref="U180:U183"/>
    <mergeCell ref="V169:V173"/>
    <mergeCell ref="B187:B194"/>
    <mergeCell ref="C187:C194"/>
    <mergeCell ref="D187:D194"/>
    <mergeCell ref="E187:E194"/>
    <mergeCell ref="V180:V183"/>
    <mergeCell ref="Q187:Q194"/>
    <mergeCell ref="R174:R178"/>
    <mergeCell ref="S174:S178"/>
    <mergeCell ref="T174:T178"/>
    <mergeCell ref="U174:U178"/>
    <mergeCell ref="V174:V178"/>
    <mergeCell ref="R187:R194"/>
    <mergeCell ref="S187:S194"/>
    <mergeCell ref="T187:T194"/>
    <mergeCell ref="U187:U194"/>
    <mergeCell ref="V187:V194"/>
    <mergeCell ref="B180:B183"/>
    <mergeCell ref="C180:C183"/>
    <mergeCell ref="D180:D183"/>
    <mergeCell ref="V163:V165"/>
    <mergeCell ref="B157:B161"/>
    <mergeCell ref="C157:C161"/>
    <mergeCell ref="D157:D161"/>
    <mergeCell ref="E157:E161"/>
    <mergeCell ref="Q157:Q161"/>
    <mergeCell ref="B163:B165"/>
    <mergeCell ref="C163:C165"/>
    <mergeCell ref="R169:R173"/>
    <mergeCell ref="S169:S173"/>
    <mergeCell ref="T169:T173"/>
    <mergeCell ref="U169:U173"/>
    <mergeCell ref="B169:B173"/>
    <mergeCell ref="C169:C173"/>
    <mergeCell ref="D169:D173"/>
    <mergeCell ref="E169:E173"/>
    <mergeCell ref="Q169:Q173"/>
    <mergeCell ref="R163:R165"/>
    <mergeCell ref="S163:S165"/>
    <mergeCell ref="T163:T165"/>
    <mergeCell ref="U163:U165"/>
    <mergeCell ref="V134:V141"/>
    <mergeCell ref="B143:B145"/>
    <mergeCell ref="C143:C145"/>
    <mergeCell ref="D143:D145"/>
    <mergeCell ref="E143:E145"/>
    <mergeCell ref="Q143:Q145"/>
    <mergeCell ref="T149:T156"/>
    <mergeCell ref="U149:U156"/>
    <mergeCell ref="V149:V156"/>
    <mergeCell ref="R143:R145"/>
    <mergeCell ref="S143:S145"/>
    <mergeCell ref="T143:T145"/>
    <mergeCell ref="U143:U145"/>
    <mergeCell ref="V143:V145"/>
    <mergeCell ref="B149:B156"/>
    <mergeCell ref="C149:C156"/>
    <mergeCell ref="D149:D156"/>
    <mergeCell ref="E149:E156"/>
    <mergeCell ref="Q149:Q156"/>
    <mergeCell ref="B134:B141"/>
    <mergeCell ref="C134:C141"/>
    <mergeCell ref="D134:D141"/>
    <mergeCell ref="E134:E141"/>
    <mergeCell ref="Q134:Q141"/>
    <mergeCell ref="R134:R141"/>
    <mergeCell ref="S134:S141"/>
    <mergeCell ref="T134:T141"/>
    <mergeCell ref="U134:U141"/>
    <mergeCell ref="V123:V124"/>
    <mergeCell ref="B129:B133"/>
    <mergeCell ref="C129:C133"/>
    <mergeCell ref="D129:D133"/>
    <mergeCell ref="E129:E133"/>
    <mergeCell ref="Q129:Q133"/>
    <mergeCell ref="R129:R133"/>
    <mergeCell ref="S129:S133"/>
    <mergeCell ref="T129:T133"/>
    <mergeCell ref="U129:U133"/>
    <mergeCell ref="V129:V133"/>
    <mergeCell ref="B123:B124"/>
    <mergeCell ref="C123:C124"/>
    <mergeCell ref="D123:D124"/>
    <mergeCell ref="E123:E124"/>
    <mergeCell ref="Q123:Q124"/>
    <mergeCell ref="R123:R124"/>
    <mergeCell ref="S123:S124"/>
    <mergeCell ref="T123:T124"/>
    <mergeCell ref="U123:U124"/>
    <mergeCell ref="B128:V128"/>
    <mergeCell ref="S103:S111"/>
    <mergeCell ref="T103:T111"/>
    <mergeCell ref="U103:U111"/>
    <mergeCell ref="V103:V111"/>
    <mergeCell ref="B116:B122"/>
    <mergeCell ref="C116:C122"/>
    <mergeCell ref="D116:D122"/>
    <mergeCell ref="E116:E122"/>
    <mergeCell ref="Q116:Q122"/>
    <mergeCell ref="B103:B111"/>
    <mergeCell ref="C103:C111"/>
    <mergeCell ref="D103:D111"/>
    <mergeCell ref="E103:E111"/>
    <mergeCell ref="Q103:Q111"/>
    <mergeCell ref="R103:R111"/>
    <mergeCell ref="R116:R122"/>
    <mergeCell ref="S116:S122"/>
    <mergeCell ref="T116:T122"/>
    <mergeCell ref="U116:U122"/>
    <mergeCell ref="V116:V122"/>
    <mergeCell ref="B115:V115"/>
    <mergeCell ref="B114:V114"/>
    <mergeCell ref="B89:B96"/>
    <mergeCell ref="C89:C96"/>
    <mergeCell ref="D89:D96"/>
    <mergeCell ref="E89:E96"/>
    <mergeCell ref="B97:B101"/>
    <mergeCell ref="C97:C101"/>
    <mergeCell ref="D97:D101"/>
    <mergeCell ref="E97:E101"/>
    <mergeCell ref="R72:R80"/>
    <mergeCell ref="Q97:Q101"/>
    <mergeCell ref="R97:R101"/>
    <mergeCell ref="B88:V88"/>
    <mergeCell ref="S97:S101"/>
    <mergeCell ref="T97:T101"/>
    <mergeCell ref="U97:U101"/>
    <mergeCell ref="V97:V101"/>
    <mergeCell ref="Q89:Q96"/>
    <mergeCell ref="R89:R96"/>
    <mergeCell ref="S89:S96"/>
    <mergeCell ref="T89:T96"/>
    <mergeCell ref="U89:U96"/>
    <mergeCell ref="V89:V96"/>
    <mergeCell ref="B84:B85"/>
    <mergeCell ref="C84:C85"/>
    <mergeCell ref="D84:D85"/>
    <mergeCell ref="E84:E85"/>
    <mergeCell ref="V84:V85"/>
    <mergeCell ref="B72:B80"/>
    <mergeCell ref="C72:C80"/>
    <mergeCell ref="D72:D80"/>
    <mergeCell ref="E72:E80"/>
    <mergeCell ref="Q72:Q80"/>
    <mergeCell ref="C63:C65"/>
    <mergeCell ref="D63:D65"/>
    <mergeCell ref="E63:E65"/>
    <mergeCell ref="Q63:Q65"/>
    <mergeCell ref="B68:V68"/>
    <mergeCell ref="S72:S80"/>
    <mergeCell ref="T72:T80"/>
    <mergeCell ref="U72:U80"/>
    <mergeCell ref="V72:V80"/>
    <mergeCell ref="T52:T58"/>
    <mergeCell ref="U52:U58"/>
    <mergeCell ref="R63:R65"/>
    <mergeCell ref="S63:S65"/>
    <mergeCell ref="T63:T65"/>
    <mergeCell ref="U63:U65"/>
    <mergeCell ref="V37:V44"/>
    <mergeCell ref="B69:B71"/>
    <mergeCell ref="C69:C71"/>
    <mergeCell ref="D69:D71"/>
    <mergeCell ref="E69:E71"/>
    <mergeCell ref="V63:V65"/>
    <mergeCell ref="Q69:Q71"/>
    <mergeCell ref="R59:R61"/>
    <mergeCell ref="S59:S61"/>
    <mergeCell ref="T59:T61"/>
    <mergeCell ref="U59:U61"/>
    <mergeCell ref="V59:V61"/>
    <mergeCell ref="R69:R71"/>
    <mergeCell ref="S69:S71"/>
    <mergeCell ref="T69:T71"/>
    <mergeCell ref="U69:U71"/>
    <mergeCell ref="V69:V71"/>
    <mergeCell ref="B63:B65"/>
    <mergeCell ref="B45:B48"/>
    <mergeCell ref="C45:C48"/>
    <mergeCell ref="D45:D48"/>
    <mergeCell ref="E45:E48"/>
    <mergeCell ref="Q45:Q48"/>
    <mergeCell ref="V52:V58"/>
    <mergeCell ref="B59:B61"/>
    <mergeCell ref="C59:C61"/>
    <mergeCell ref="D59:D61"/>
    <mergeCell ref="E59:E61"/>
    <mergeCell ref="Q59:Q61"/>
    <mergeCell ref="R45:R48"/>
    <mergeCell ref="S45:S48"/>
    <mergeCell ref="T45:T48"/>
    <mergeCell ref="U45:U48"/>
    <mergeCell ref="V45:V48"/>
    <mergeCell ref="B52:B58"/>
    <mergeCell ref="C52:C58"/>
    <mergeCell ref="D52:D58"/>
    <mergeCell ref="E52:E58"/>
    <mergeCell ref="Q52:Q58"/>
    <mergeCell ref="B51:V51"/>
    <mergeCell ref="R52:R58"/>
    <mergeCell ref="S52:S58"/>
    <mergeCell ref="B37:B44"/>
    <mergeCell ref="C37:C44"/>
    <mergeCell ref="D37:D44"/>
    <mergeCell ref="E37:E44"/>
    <mergeCell ref="Q37:Q44"/>
    <mergeCell ref="R37:R44"/>
    <mergeCell ref="S37:S44"/>
    <mergeCell ref="T37:T44"/>
    <mergeCell ref="U37:U44"/>
    <mergeCell ref="V23:V25"/>
    <mergeCell ref="V26:V28"/>
    <mergeCell ref="B32:B36"/>
    <mergeCell ref="C32:C36"/>
    <mergeCell ref="D32:D36"/>
    <mergeCell ref="E32:E36"/>
    <mergeCell ref="Q32:Q36"/>
    <mergeCell ref="R32:R36"/>
    <mergeCell ref="S32:S36"/>
    <mergeCell ref="T32:T36"/>
    <mergeCell ref="U32:U36"/>
    <mergeCell ref="V32:V36"/>
    <mergeCell ref="B26:B28"/>
    <mergeCell ref="C26:C28"/>
    <mergeCell ref="D26:D28"/>
    <mergeCell ref="E26:E28"/>
    <mergeCell ref="Q26:Q28"/>
    <mergeCell ref="R26:R28"/>
    <mergeCell ref="S26:S28"/>
    <mergeCell ref="T26:T28"/>
    <mergeCell ref="U26:U28"/>
    <mergeCell ref="B31:V31"/>
    <mergeCell ref="B23:B25"/>
    <mergeCell ref="C23:C25"/>
    <mergeCell ref="D23:D25"/>
    <mergeCell ref="E23:E25"/>
    <mergeCell ref="Q23:Q25"/>
    <mergeCell ref="R23:R25"/>
    <mergeCell ref="S23:S25"/>
    <mergeCell ref="T23:T25"/>
    <mergeCell ref="U23:U25"/>
    <mergeCell ref="B16:B22"/>
    <mergeCell ref="C16:C22"/>
    <mergeCell ref="D16:D22"/>
    <mergeCell ref="E16:E22"/>
    <mergeCell ref="Q16:Q22"/>
    <mergeCell ref="R16:R22"/>
    <mergeCell ref="S16:S22"/>
    <mergeCell ref="T16:T22"/>
    <mergeCell ref="B15:V15"/>
    <mergeCell ref="U16:U22"/>
    <mergeCell ref="V16:V22"/>
    <mergeCell ref="B8:T8"/>
    <mergeCell ref="B12:B13"/>
    <mergeCell ref="C12:E12"/>
    <mergeCell ref="F12:F13"/>
    <mergeCell ref="G12:G13"/>
    <mergeCell ref="H12:J12"/>
    <mergeCell ref="K12:M12"/>
    <mergeCell ref="N12:P12"/>
    <mergeCell ref="Q12:S12"/>
    <mergeCell ref="T12:V12"/>
    <mergeCell ref="B14:V14"/>
    <mergeCell ref="B331:U331"/>
    <mergeCell ref="B345:V345"/>
    <mergeCell ref="B366:V366"/>
    <mergeCell ref="B148:V148"/>
    <mergeCell ref="B168:V168"/>
    <mergeCell ref="B186:V186"/>
    <mergeCell ref="B203:V203"/>
    <mergeCell ref="B220:V220"/>
    <mergeCell ref="B247:V247"/>
    <mergeCell ref="B264:V264"/>
    <mergeCell ref="B279:V279"/>
    <mergeCell ref="B297:V297"/>
    <mergeCell ref="D163:D165"/>
    <mergeCell ref="E163:E165"/>
    <mergeCell ref="Q163:Q165"/>
    <mergeCell ref="R149:R156"/>
    <mergeCell ref="S149:S156"/>
    <mergeCell ref="E174:E178"/>
    <mergeCell ref="Q174:Q178"/>
    <mergeCell ref="R157:R161"/>
    <mergeCell ref="S157:S161"/>
    <mergeCell ref="T157:T161"/>
    <mergeCell ref="U157:U161"/>
    <mergeCell ref="V157:V16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1557-8601-42B5-87FE-1B8735FA14B8}">
  <dimension ref="A1:R24"/>
  <sheetViews>
    <sheetView topLeftCell="A6" workbookViewId="0">
      <selection activeCell="J16" sqref="J16:K16"/>
    </sheetView>
  </sheetViews>
  <sheetFormatPr defaultRowHeight="15" x14ac:dyDescent="0.25"/>
  <cols>
    <col min="2" max="2" width="15" customWidth="1"/>
  </cols>
  <sheetData>
    <row r="1" spans="1:18" ht="16.5" thickBot="1" x14ac:dyDescent="0.3">
      <c r="A1" s="77" t="s">
        <v>38</v>
      </c>
      <c r="B1" s="77"/>
      <c r="C1" s="77"/>
      <c r="D1" s="77"/>
      <c r="E1" s="77"/>
      <c r="F1" s="12"/>
      <c r="G1" s="12"/>
      <c r="H1" s="12"/>
    </row>
    <row r="2" spans="1:18" ht="31.5" customHeight="1" x14ac:dyDescent="0.25">
      <c r="A2" s="129"/>
      <c r="B2" s="130" t="s">
        <v>39</v>
      </c>
      <c r="C2" s="101" t="s">
        <v>15</v>
      </c>
      <c r="D2" s="101"/>
      <c r="E2" s="101"/>
      <c r="F2" s="103" t="s">
        <v>16</v>
      </c>
      <c r="G2" s="103"/>
      <c r="H2" s="104"/>
    </row>
    <row r="3" spans="1:18" ht="31.5" x14ac:dyDescent="0.25">
      <c r="A3" s="131"/>
      <c r="B3" s="78"/>
      <c r="C3" s="56" t="s">
        <v>17</v>
      </c>
      <c r="D3" s="56" t="s">
        <v>18</v>
      </c>
      <c r="E3" s="56" t="s">
        <v>19</v>
      </c>
      <c r="F3" s="56" t="s">
        <v>17</v>
      </c>
      <c r="G3" s="56" t="s">
        <v>18</v>
      </c>
      <c r="H3" s="106" t="s">
        <v>19</v>
      </c>
    </row>
    <row r="4" spans="1:18" ht="15.75" x14ac:dyDescent="0.25">
      <c r="A4" s="132" t="s">
        <v>40</v>
      </c>
      <c r="B4" s="13" t="s">
        <v>41</v>
      </c>
      <c r="C4" s="14">
        <f>меню!Q30</f>
        <v>405.72099999999995</v>
      </c>
      <c r="D4" s="14">
        <f>меню!R30</f>
        <v>417.44499999999994</v>
      </c>
      <c r="E4" s="14">
        <f>меню!S30</f>
        <v>740.92100000000005</v>
      </c>
      <c r="F4" s="15">
        <f>меню!T30</f>
        <v>608.58150000000001</v>
      </c>
      <c r="G4" s="15">
        <f>меню!U30</f>
        <v>626.16750000000002</v>
      </c>
      <c r="H4" s="133">
        <f>меню!V30</f>
        <v>1111.3815000000002</v>
      </c>
    </row>
    <row r="5" spans="1:18" ht="15.75" x14ac:dyDescent="0.25">
      <c r="A5" s="132"/>
      <c r="B5" s="13" t="s">
        <v>42</v>
      </c>
      <c r="C5" s="14">
        <f>меню!Q50</f>
        <v>398.50579999999997</v>
      </c>
      <c r="D5" s="14">
        <f>меню!R50</f>
        <v>432.42979999999994</v>
      </c>
      <c r="E5" s="14">
        <f>меню!S50</f>
        <v>521.94770000000005</v>
      </c>
      <c r="F5" s="15">
        <f>меню!T50</f>
        <v>597.75869999999998</v>
      </c>
      <c r="G5" s="15">
        <f>меню!U50</f>
        <v>648.64469999999983</v>
      </c>
      <c r="H5" s="133">
        <f>меню!V50</f>
        <v>782.92155000000002</v>
      </c>
      <c r="M5" s="18"/>
      <c r="N5" s="18"/>
      <c r="O5" s="18"/>
      <c r="P5" s="18"/>
      <c r="Q5" s="18"/>
      <c r="R5" s="18"/>
    </row>
    <row r="6" spans="1:18" ht="15.75" x14ac:dyDescent="0.25">
      <c r="A6" s="132"/>
      <c r="B6" s="13" t="s">
        <v>43</v>
      </c>
      <c r="C6" s="14">
        <f>меню!Q67</f>
        <v>360.72720000000004</v>
      </c>
      <c r="D6" s="14">
        <f>меню!R67</f>
        <v>453.85400000000004</v>
      </c>
      <c r="E6" s="14">
        <f>меню!S67</f>
        <v>549.76979999999992</v>
      </c>
      <c r="F6" s="15">
        <f>меню!T67</f>
        <v>541.09079999999994</v>
      </c>
      <c r="G6" s="15">
        <f>меню!U67</f>
        <v>680.78099999999995</v>
      </c>
      <c r="H6" s="133">
        <f>меню!V67</f>
        <v>824.65469999999993</v>
      </c>
    </row>
    <row r="7" spans="1:18" ht="15.75" x14ac:dyDescent="0.25">
      <c r="A7" s="132"/>
      <c r="B7" s="13" t="s">
        <v>44</v>
      </c>
      <c r="C7" s="14">
        <f>меню!Q87</f>
        <v>496.05699999999996</v>
      </c>
      <c r="D7" s="14">
        <f>меню!R87</f>
        <v>525.74299999999994</v>
      </c>
      <c r="E7" s="14">
        <f>меню!S87</f>
        <v>528.71299999999997</v>
      </c>
      <c r="F7" s="15">
        <f>меню!T87</f>
        <v>744.08550000000002</v>
      </c>
      <c r="G7" s="15">
        <f>меню!U87</f>
        <v>788.61449999999991</v>
      </c>
      <c r="H7" s="133">
        <f>меню!V87</f>
        <v>793.06949999999995</v>
      </c>
    </row>
    <row r="8" spans="1:18" ht="15.75" x14ac:dyDescent="0.25">
      <c r="A8" s="132"/>
      <c r="B8" s="13" t="s">
        <v>45</v>
      </c>
      <c r="C8" s="14">
        <f>меню!Q113</f>
        <v>359.00659999999999</v>
      </c>
      <c r="D8" s="14">
        <f>меню!R113</f>
        <v>468.54459999999995</v>
      </c>
      <c r="E8" s="14">
        <f>меню!S113</f>
        <v>576.98160000000007</v>
      </c>
      <c r="F8" s="15">
        <f>меню!T113</f>
        <v>538.50990000000013</v>
      </c>
      <c r="G8" s="15">
        <f>меню!U113</f>
        <v>702.81690000000003</v>
      </c>
      <c r="H8" s="133">
        <f>меню!V113</f>
        <v>865.47240000000011</v>
      </c>
    </row>
    <row r="9" spans="1:18" ht="15.75" x14ac:dyDescent="0.25">
      <c r="A9" s="132" t="s">
        <v>46</v>
      </c>
      <c r="B9" s="13" t="s">
        <v>41</v>
      </c>
      <c r="C9" s="14">
        <f>меню!Q127</f>
        <v>567.93899999999996</v>
      </c>
      <c r="D9" s="14">
        <f>меню!R127</f>
        <v>576.84899999999993</v>
      </c>
      <c r="E9" s="14">
        <f>меню!S127</f>
        <v>776.96399999999994</v>
      </c>
      <c r="F9" s="16">
        <f>меню!T127</f>
        <v>851.9085</v>
      </c>
      <c r="G9" s="16">
        <f>меню!U127</f>
        <v>865.27350000000001</v>
      </c>
      <c r="H9" s="134">
        <f>меню!V127</f>
        <v>1165.4460000000001</v>
      </c>
    </row>
    <row r="10" spans="1:18" ht="15.75" x14ac:dyDescent="0.25">
      <c r="A10" s="132"/>
      <c r="B10" s="13" t="s">
        <v>42</v>
      </c>
      <c r="C10" s="14">
        <f>меню!Q147</f>
        <v>465.27080000000001</v>
      </c>
      <c r="D10" s="14">
        <f>меню!R147</f>
        <v>499.87780000000004</v>
      </c>
      <c r="E10" s="14">
        <f>меню!S147</f>
        <v>590.07870000000014</v>
      </c>
      <c r="F10" s="16">
        <f>меню!T147</f>
        <v>697.90620000000001</v>
      </c>
      <c r="G10" s="16">
        <f>меню!U147</f>
        <v>749.81669999999986</v>
      </c>
      <c r="H10" s="134">
        <f>меню!V147</f>
        <v>885.11805000000004</v>
      </c>
    </row>
    <row r="11" spans="1:18" ht="15.75" x14ac:dyDescent="0.25">
      <c r="A11" s="132"/>
      <c r="B11" s="13" t="s">
        <v>43</v>
      </c>
      <c r="C11" s="14">
        <f>меню!Q167</f>
        <v>290.02659999999997</v>
      </c>
      <c r="D11" s="14">
        <f>меню!R167</f>
        <v>377.08659999999992</v>
      </c>
      <c r="E11" s="14">
        <f>меню!S167</f>
        <v>485.52359999999999</v>
      </c>
      <c r="F11" s="16">
        <f>меню!T167</f>
        <v>435.03990000000005</v>
      </c>
      <c r="G11" s="16">
        <f>меню!U167</f>
        <v>565.62989999999991</v>
      </c>
      <c r="H11" s="134">
        <f>меню!V167</f>
        <v>728.2854000000001</v>
      </c>
    </row>
    <row r="12" spans="1:18" ht="15.75" x14ac:dyDescent="0.25">
      <c r="A12" s="132"/>
      <c r="B12" s="13" t="s">
        <v>44</v>
      </c>
      <c r="C12" s="14">
        <f>меню!Q185</f>
        <v>514.67000000000007</v>
      </c>
      <c r="D12" s="14">
        <f>меню!R185</f>
        <v>609.10199999999998</v>
      </c>
      <c r="E12" s="14">
        <f>меню!S185</f>
        <v>612.072</v>
      </c>
      <c r="F12" s="16">
        <f>меню!T185</f>
        <v>772.00500000000011</v>
      </c>
      <c r="G12" s="16">
        <f>меню!U185</f>
        <v>913.65300000000002</v>
      </c>
      <c r="H12" s="134">
        <f>меню!V185</f>
        <v>918.10799999999995</v>
      </c>
    </row>
    <row r="13" spans="1:18" ht="15.75" x14ac:dyDescent="0.25">
      <c r="A13" s="132"/>
      <c r="B13" s="13" t="s">
        <v>45</v>
      </c>
      <c r="C13" s="14">
        <f>меню!Q201</f>
        <v>420.8306</v>
      </c>
      <c r="D13" s="14">
        <f>меню!R201</f>
        <v>518.77059999999994</v>
      </c>
      <c r="E13" s="14">
        <f>меню!S201</f>
        <v>604.56660000000011</v>
      </c>
      <c r="F13" s="16">
        <f>меню!T201</f>
        <v>631.24590000000001</v>
      </c>
      <c r="G13" s="16">
        <f>меню!U201</f>
        <v>778.15589999999997</v>
      </c>
      <c r="H13" s="134">
        <f>меню!V201</f>
        <v>906.84990000000005</v>
      </c>
    </row>
    <row r="14" spans="1:18" ht="15.75" x14ac:dyDescent="0.25">
      <c r="A14" s="132" t="s">
        <v>47</v>
      </c>
      <c r="B14" s="13" t="s">
        <v>41</v>
      </c>
      <c r="C14" s="17">
        <f>меню!Q219</f>
        <v>467.47099999999995</v>
      </c>
      <c r="D14" s="17">
        <f>меню!R219</f>
        <v>479.19499999999994</v>
      </c>
      <c r="E14" s="17">
        <f>меню!S219</f>
        <v>802.67100000000005</v>
      </c>
      <c r="F14" s="16">
        <f>меню!T219</f>
        <v>701.20650000000001</v>
      </c>
      <c r="G14" s="16">
        <f>меню!U219</f>
        <v>718.79250000000002</v>
      </c>
      <c r="H14" s="134">
        <f>меню!V219</f>
        <v>1204.0065000000002</v>
      </c>
    </row>
    <row r="15" spans="1:18" ht="15.75" x14ac:dyDescent="0.25">
      <c r="A15" s="132"/>
      <c r="B15" s="13" t="s">
        <v>42</v>
      </c>
      <c r="C15" s="17">
        <f>меню!Q246</f>
        <v>467.89479999999992</v>
      </c>
      <c r="D15" s="17">
        <f>меню!R246</f>
        <v>515.22879999999998</v>
      </c>
      <c r="E15" s="17">
        <f>меню!S246</f>
        <v>604.74670000000003</v>
      </c>
      <c r="F15" s="16">
        <f>меню!T246</f>
        <v>701.84220000000005</v>
      </c>
      <c r="G15" s="16">
        <f>меню!U246</f>
        <v>772.84320000000002</v>
      </c>
      <c r="H15" s="134">
        <f>меню!V246</f>
        <v>907.12005000000011</v>
      </c>
    </row>
    <row r="16" spans="1:18" ht="15.75" x14ac:dyDescent="0.25">
      <c r="A16" s="132"/>
      <c r="B16" s="13" t="s">
        <v>43</v>
      </c>
      <c r="C16" s="48">
        <f>меню!Q263</f>
        <v>285.5016</v>
      </c>
      <c r="D16" s="48">
        <f>меню!R263</f>
        <v>372.56159999999994</v>
      </c>
      <c r="E16" s="48">
        <f>меню!S263</f>
        <v>480.99860000000001</v>
      </c>
      <c r="F16" s="50">
        <f>меню!T263</f>
        <v>428.25240000000002</v>
      </c>
      <c r="G16" s="50">
        <f>меню!U263</f>
        <v>558.8424</v>
      </c>
      <c r="H16" s="60">
        <f>меню!V263</f>
        <v>721.49790000000007</v>
      </c>
    </row>
    <row r="17" spans="1:8" ht="15.75" x14ac:dyDescent="0.25">
      <c r="A17" s="132"/>
      <c r="B17" s="13" t="s">
        <v>44</v>
      </c>
      <c r="C17" s="48">
        <f>меню!Q278</f>
        <v>486.54600000000011</v>
      </c>
      <c r="D17" s="48">
        <f>меню!R278</f>
        <v>516.56700000000012</v>
      </c>
      <c r="E17" s="48">
        <f>меню!S278</f>
        <v>597.09300000000007</v>
      </c>
      <c r="F17" s="50">
        <f>меню!T278</f>
        <v>729.81900000000007</v>
      </c>
      <c r="G17" s="50">
        <f>меню!U278</f>
        <v>774.85050000000001</v>
      </c>
      <c r="H17" s="60">
        <f>меню!V278</f>
        <v>895.6395</v>
      </c>
    </row>
    <row r="18" spans="1:8" ht="15.75" x14ac:dyDescent="0.25">
      <c r="A18" s="132"/>
      <c r="B18" s="13" t="s">
        <v>45</v>
      </c>
      <c r="C18" s="48">
        <f>меню!Q295</f>
        <v>376.64419999999996</v>
      </c>
      <c r="D18" s="48">
        <f>меню!R295</f>
        <v>469.77099999999996</v>
      </c>
      <c r="E18" s="48">
        <f>меню!S295</f>
        <v>565.68679999999995</v>
      </c>
      <c r="F18" s="50">
        <f>меню!T295</f>
        <v>564.96630000000005</v>
      </c>
      <c r="G18" s="50">
        <f>меню!U295</f>
        <v>704.65650000000005</v>
      </c>
      <c r="H18" s="60">
        <f>меню!V295</f>
        <v>848.53020000000004</v>
      </c>
    </row>
    <row r="19" spans="1:8" ht="15.75" x14ac:dyDescent="0.25">
      <c r="A19" s="132" t="s">
        <v>48</v>
      </c>
      <c r="B19" s="13" t="s">
        <v>41</v>
      </c>
      <c r="C19" s="48">
        <f>меню!Q310</f>
        <v>593.01499999999999</v>
      </c>
      <c r="D19" s="48">
        <f>меню!R310</f>
        <v>601.92499999999995</v>
      </c>
      <c r="E19" s="48">
        <f>меню!S310</f>
        <v>762.42600000000004</v>
      </c>
      <c r="F19" s="50">
        <f>меню!T310</f>
        <v>889.52250000000004</v>
      </c>
      <c r="G19" s="50">
        <f>меню!U310</f>
        <v>902.88749999999993</v>
      </c>
      <c r="H19" s="60">
        <f>меню!V310</f>
        <v>1143.6390000000001</v>
      </c>
    </row>
    <row r="20" spans="1:8" ht="15.75" x14ac:dyDescent="0.25">
      <c r="A20" s="132"/>
      <c r="B20" s="13" t="s">
        <v>42</v>
      </c>
      <c r="C20" s="48">
        <f>меню!Q330</f>
        <v>283.46460000000002</v>
      </c>
      <c r="D20" s="48">
        <f>меню!R330</f>
        <v>389.37060000000002</v>
      </c>
      <c r="E20" s="48">
        <f>меню!S330</f>
        <v>475.60160000000008</v>
      </c>
      <c r="F20" s="50">
        <f>меню!T330</f>
        <v>425.19690000000003</v>
      </c>
      <c r="G20" s="50">
        <f>меню!U330</f>
        <v>584.05589999999984</v>
      </c>
      <c r="H20" s="60">
        <f>меню!V330</f>
        <v>713.40240000000006</v>
      </c>
    </row>
    <row r="21" spans="1:8" ht="15.75" x14ac:dyDescent="0.25">
      <c r="A21" s="132"/>
      <c r="B21" s="13" t="s">
        <v>43</v>
      </c>
      <c r="C21" s="48">
        <f>меню!Q344</f>
        <v>532.99200000000008</v>
      </c>
      <c r="D21" s="48">
        <f>меню!R344</f>
        <v>706.06500000000005</v>
      </c>
      <c r="E21" s="48">
        <f>меню!S344</f>
        <v>870.13699999999994</v>
      </c>
      <c r="F21" s="50">
        <f>меню!T344</f>
        <v>799.48800000000017</v>
      </c>
      <c r="G21" s="50">
        <f>меню!U344</f>
        <v>1059.0974999999999</v>
      </c>
      <c r="H21" s="60">
        <f>меню!V344</f>
        <v>1305.2054999999998</v>
      </c>
    </row>
    <row r="22" spans="1:8" ht="15.75" x14ac:dyDescent="0.25">
      <c r="A22" s="132"/>
      <c r="B22" s="13" t="s">
        <v>44</v>
      </c>
      <c r="C22" s="48">
        <f>меню!Q365</f>
        <v>415.24799999999999</v>
      </c>
      <c r="D22" s="48">
        <f>меню!R365</f>
        <v>454.00200000000001</v>
      </c>
      <c r="E22" s="48">
        <f>меню!S365</f>
        <v>456.97199999999998</v>
      </c>
      <c r="F22" s="50">
        <f>меню!T365</f>
        <v>622.87199999999996</v>
      </c>
      <c r="G22" s="50">
        <f>меню!U365</f>
        <v>681.00299999999993</v>
      </c>
      <c r="H22" s="60">
        <f>меню!V365</f>
        <v>685.45799999999986</v>
      </c>
    </row>
    <row r="23" spans="1:8" ht="15.75" x14ac:dyDescent="0.25">
      <c r="A23" s="132"/>
      <c r="B23" s="13" t="s">
        <v>45</v>
      </c>
      <c r="C23" s="48">
        <f>меню!Q385</f>
        <v>415.02660000000003</v>
      </c>
      <c r="D23" s="48">
        <f>меню!R385</f>
        <v>502.08659999999992</v>
      </c>
      <c r="E23" s="48">
        <f>меню!S385</f>
        <v>610.52359999999999</v>
      </c>
      <c r="F23" s="50">
        <f>меню!T385</f>
        <v>622.5399000000001</v>
      </c>
      <c r="G23" s="50">
        <f>меню!U385</f>
        <v>753.12989999999991</v>
      </c>
      <c r="H23" s="119">
        <f>меню!V385</f>
        <v>915.7854000000001</v>
      </c>
    </row>
    <row r="24" spans="1:8" ht="16.5" thickBot="1" x14ac:dyDescent="0.3">
      <c r="A24" s="135" t="s">
        <v>49</v>
      </c>
      <c r="B24" s="136"/>
      <c r="C24" s="127">
        <f>AVERAGE(C4:C23)</f>
        <v>430.12792000000002</v>
      </c>
      <c r="D24" s="127">
        <f t="shared" ref="D24:E24" si="0">AVERAGE(D4:D23)</f>
        <v>494.32375000000002</v>
      </c>
      <c r="E24" s="127">
        <f t="shared" si="0"/>
        <v>610.71971499999995</v>
      </c>
      <c r="F24" s="127">
        <f>AVERAGE(F4:F23)</f>
        <v>645.19187999999997</v>
      </c>
      <c r="G24" s="127">
        <f t="shared" ref="G24:H24" si="1">AVERAGE(G4:G23)</f>
        <v>741.48562499999991</v>
      </c>
      <c r="H24" s="128">
        <f t="shared" si="1"/>
        <v>916.07957249999981</v>
      </c>
    </row>
  </sheetData>
  <mergeCells count="10">
    <mergeCell ref="A24:B24"/>
    <mergeCell ref="A1:E1"/>
    <mergeCell ref="A2:A3"/>
    <mergeCell ref="B2:B3"/>
    <mergeCell ref="C2:E2"/>
    <mergeCell ref="F2:H2"/>
    <mergeCell ref="A4:A8"/>
    <mergeCell ref="A9:A13"/>
    <mergeCell ref="A14:A18"/>
    <mergeCell ref="A19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243F-C01E-4422-A7AD-06F9C4273DEB}">
  <dimension ref="B2:AG422"/>
  <sheetViews>
    <sheetView topLeftCell="A7" workbookViewId="0">
      <selection activeCell="F19" sqref="F19"/>
    </sheetView>
  </sheetViews>
  <sheetFormatPr defaultRowHeight="15" x14ac:dyDescent="0.25"/>
  <cols>
    <col min="2" max="2" width="21.5703125" customWidth="1"/>
    <col min="6" max="6" width="27" customWidth="1"/>
    <col min="25" max="25" width="10.5703125" bestFit="1" customWidth="1"/>
  </cols>
  <sheetData>
    <row r="2" spans="2:26" ht="15.75" customHeight="1" x14ac:dyDescent="0.25">
      <c r="B2" s="79" t="s">
        <v>170</v>
      </c>
      <c r="C2" s="79"/>
      <c r="D2" s="79"/>
      <c r="E2" s="79"/>
      <c r="F2" s="79"/>
      <c r="G2" s="79"/>
      <c r="H2" s="79"/>
      <c r="I2" s="79"/>
      <c r="J2" s="79"/>
      <c r="K2" s="79"/>
      <c r="L2" s="3"/>
      <c r="M2" s="3"/>
      <c r="N2" s="3"/>
      <c r="O2" s="3"/>
      <c r="P2" s="3"/>
      <c r="Q2" s="3"/>
      <c r="R2" s="3"/>
      <c r="S2" s="3"/>
      <c r="T2" s="3"/>
      <c r="U2" s="3"/>
      <c r="V2" s="46"/>
      <c r="W2" s="46"/>
      <c r="X2" s="46"/>
      <c r="Y2" s="46"/>
      <c r="Z2" s="46"/>
    </row>
    <row r="3" spans="2:26" ht="16.5" thickBot="1" x14ac:dyDescent="0.3">
      <c r="B3" s="45"/>
      <c r="C3" s="45"/>
      <c r="D3" s="79"/>
      <c r="E3" s="79"/>
      <c r="F3" s="79"/>
      <c r="G3" s="44"/>
      <c r="H3" s="44"/>
      <c r="I3" s="4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6"/>
      <c r="W3" s="46"/>
      <c r="X3" s="46"/>
      <c r="Y3" s="46"/>
      <c r="Z3" s="46"/>
    </row>
    <row r="4" spans="2:26" ht="15.75" x14ac:dyDescent="0.25">
      <c r="B4" s="138" t="s">
        <v>0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40"/>
      <c r="Z4" s="46"/>
    </row>
    <row r="5" spans="2:26" ht="15.75" customHeight="1" x14ac:dyDescent="0.25">
      <c r="B5" s="169" t="s">
        <v>8</v>
      </c>
      <c r="C5" s="86" t="s">
        <v>9</v>
      </c>
      <c r="D5" s="87"/>
      <c r="E5" s="88"/>
      <c r="F5" s="64" t="s">
        <v>10</v>
      </c>
      <c r="G5" s="86" t="s">
        <v>13</v>
      </c>
      <c r="H5" s="87"/>
      <c r="I5" s="88"/>
      <c r="J5" s="80" t="s">
        <v>51</v>
      </c>
      <c r="K5" s="81"/>
      <c r="L5" s="81"/>
      <c r="M5" s="82"/>
      <c r="N5" s="80" t="s">
        <v>52</v>
      </c>
      <c r="O5" s="81"/>
      <c r="P5" s="81"/>
      <c r="Q5" s="82"/>
      <c r="R5" s="80" t="s">
        <v>53</v>
      </c>
      <c r="S5" s="81"/>
      <c r="T5" s="81"/>
      <c r="U5" s="82"/>
      <c r="V5" s="80" t="s">
        <v>54</v>
      </c>
      <c r="W5" s="81"/>
      <c r="X5" s="81"/>
      <c r="Y5" s="172"/>
      <c r="Z5" s="59"/>
    </row>
    <row r="6" spans="2:26" ht="15.75" customHeight="1" x14ac:dyDescent="0.25">
      <c r="B6" s="170"/>
      <c r="C6" s="89"/>
      <c r="D6" s="90"/>
      <c r="E6" s="91"/>
      <c r="F6" s="85"/>
      <c r="G6" s="89"/>
      <c r="H6" s="90"/>
      <c r="I6" s="91"/>
      <c r="J6" s="83" t="s">
        <v>55</v>
      </c>
      <c r="K6" s="57" t="s">
        <v>56</v>
      </c>
      <c r="L6" s="57" t="s">
        <v>56</v>
      </c>
      <c r="M6" s="57" t="s">
        <v>56</v>
      </c>
      <c r="N6" s="83" t="s">
        <v>55</v>
      </c>
      <c r="O6" s="57" t="s">
        <v>56</v>
      </c>
      <c r="P6" s="57" t="s">
        <v>56</v>
      </c>
      <c r="Q6" s="57" t="s">
        <v>56</v>
      </c>
      <c r="R6" s="83" t="s">
        <v>55</v>
      </c>
      <c r="S6" s="57" t="s">
        <v>56</v>
      </c>
      <c r="T6" s="57" t="s">
        <v>56</v>
      </c>
      <c r="U6" s="57" t="s">
        <v>56</v>
      </c>
      <c r="V6" s="83" t="s">
        <v>55</v>
      </c>
      <c r="W6" s="57" t="s">
        <v>56</v>
      </c>
      <c r="X6" s="57" t="s">
        <v>56</v>
      </c>
      <c r="Y6" s="137" t="s">
        <v>56</v>
      </c>
      <c r="Z6" s="59"/>
    </row>
    <row r="7" spans="2:26" ht="31.5" customHeight="1" x14ac:dyDescent="0.25">
      <c r="B7" s="171"/>
      <c r="C7" s="56" t="s">
        <v>57</v>
      </c>
      <c r="D7" s="56" t="s">
        <v>58</v>
      </c>
      <c r="E7" s="56" t="s">
        <v>59</v>
      </c>
      <c r="F7" s="65"/>
      <c r="G7" s="56" t="s">
        <v>57</v>
      </c>
      <c r="H7" s="56" t="s">
        <v>58</v>
      </c>
      <c r="I7" s="56" t="s">
        <v>59</v>
      </c>
      <c r="J7" s="84"/>
      <c r="K7" s="56" t="s">
        <v>57</v>
      </c>
      <c r="L7" s="56" t="s">
        <v>58</v>
      </c>
      <c r="M7" s="56" t="s">
        <v>59</v>
      </c>
      <c r="N7" s="84"/>
      <c r="O7" s="56" t="s">
        <v>57</v>
      </c>
      <c r="P7" s="56" t="s">
        <v>58</v>
      </c>
      <c r="Q7" s="56" t="s">
        <v>59</v>
      </c>
      <c r="R7" s="84"/>
      <c r="S7" s="56" t="s">
        <v>57</v>
      </c>
      <c r="T7" s="56" t="s">
        <v>58</v>
      </c>
      <c r="U7" s="56" t="s">
        <v>59</v>
      </c>
      <c r="V7" s="84"/>
      <c r="W7" s="56" t="s">
        <v>57</v>
      </c>
      <c r="X7" s="56" t="s">
        <v>58</v>
      </c>
      <c r="Y7" s="106" t="s">
        <v>59</v>
      </c>
      <c r="Z7" s="59"/>
    </row>
    <row r="8" spans="2:26" ht="15.75" customHeight="1" x14ac:dyDescent="0.25">
      <c r="B8" s="141" t="s">
        <v>20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142"/>
      <c r="Z8" s="59"/>
    </row>
    <row r="9" spans="2:26" ht="36" customHeight="1" x14ac:dyDescent="0.25">
      <c r="B9" s="67" t="s">
        <v>31</v>
      </c>
      <c r="C9" s="68">
        <v>70</v>
      </c>
      <c r="D9" s="68">
        <v>75</v>
      </c>
      <c r="E9" s="68">
        <v>100</v>
      </c>
      <c r="F9" s="5" t="s">
        <v>21</v>
      </c>
      <c r="G9" s="19">
        <v>119</v>
      </c>
      <c r="H9" s="19">
        <v>119</v>
      </c>
      <c r="I9" s="19">
        <v>159</v>
      </c>
      <c r="J9" s="50">
        <v>67.7</v>
      </c>
      <c r="K9" s="50">
        <f t="shared" ref="K9:K22" si="0">G9*J9/100</f>
        <v>80.563000000000002</v>
      </c>
      <c r="L9" s="50">
        <f t="shared" ref="L9:L22" si="1">H9*J9/100</f>
        <v>80.563000000000002</v>
      </c>
      <c r="M9" s="50">
        <f t="shared" ref="M9:M22" si="2">I9*J9/100</f>
        <v>107.64300000000001</v>
      </c>
      <c r="N9" s="50">
        <v>18.899999999999999</v>
      </c>
      <c r="O9" s="50">
        <f t="shared" ref="O9:O22" si="3">G9*N9/100</f>
        <v>22.491</v>
      </c>
      <c r="P9" s="50">
        <f t="shared" ref="P9:P22" si="4">H9*N9/100</f>
        <v>22.491</v>
      </c>
      <c r="Q9" s="50">
        <f t="shared" ref="Q9:Q22" si="5">I9*N9/100</f>
        <v>30.050999999999998</v>
      </c>
      <c r="R9" s="50">
        <v>12.4</v>
      </c>
      <c r="S9" s="50">
        <f t="shared" ref="S9:S22" si="6">G9*R9/100</f>
        <v>14.756000000000002</v>
      </c>
      <c r="T9" s="50">
        <f t="shared" ref="T9:T22" si="7">H9*R9/100</f>
        <v>14.756000000000002</v>
      </c>
      <c r="U9" s="50">
        <f t="shared" ref="U9:U22" si="8">I9*R9/100</f>
        <v>19.716000000000001</v>
      </c>
      <c r="V9" s="50">
        <v>187</v>
      </c>
      <c r="W9" s="50">
        <f t="shared" ref="W9:W22" si="9">G9*V9/100</f>
        <v>222.53</v>
      </c>
      <c r="X9" s="50">
        <f>(H9*V9)/100</f>
        <v>222.53</v>
      </c>
      <c r="Y9" s="60">
        <f>(I9*V9)/100</f>
        <v>297.33</v>
      </c>
      <c r="Z9" s="59"/>
    </row>
    <row r="10" spans="2:26" ht="15.75" x14ac:dyDescent="0.25">
      <c r="B10" s="67"/>
      <c r="C10" s="68"/>
      <c r="D10" s="68"/>
      <c r="E10" s="68"/>
      <c r="F10" s="8" t="s">
        <v>22</v>
      </c>
      <c r="G10" s="51">
        <v>8</v>
      </c>
      <c r="H10" s="51">
        <v>8</v>
      </c>
      <c r="I10" s="51">
        <v>12</v>
      </c>
      <c r="J10" s="50">
        <v>1.3</v>
      </c>
      <c r="K10" s="50">
        <f t="shared" si="0"/>
        <v>0.10400000000000001</v>
      </c>
      <c r="L10" s="50">
        <f t="shared" si="1"/>
        <v>0.10400000000000001</v>
      </c>
      <c r="M10" s="50">
        <f t="shared" si="2"/>
        <v>0.15600000000000003</v>
      </c>
      <c r="N10" s="50">
        <v>0.1</v>
      </c>
      <c r="O10" s="50">
        <f t="shared" si="3"/>
        <v>8.0000000000000002E-3</v>
      </c>
      <c r="P10" s="50">
        <f t="shared" si="4"/>
        <v>8.0000000000000002E-3</v>
      </c>
      <c r="Q10" s="50">
        <f t="shared" si="5"/>
        <v>1.2000000000000002E-2</v>
      </c>
      <c r="R10" s="50">
        <v>7</v>
      </c>
      <c r="S10" s="50">
        <f t="shared" si="6"/>
        <v>0.56000000000000005</v>
      </c>
      <c r="T10" s="50">
        <f t="shared" si="7"/>
        <v>0.56000000000000005</v>
      </c>
      <c r="U10" s="50">
        <f t="shared" si="8"/>
        <v>0.84</v>
      </c>
      <c r="V10" s="50">
        <v>33</v>
      </c>
      <c r="W10" s="50">
        <f t="shared" si="9"/>
        <v>2.64</v>
      </c>
      <c r="X10" s="50">
        <f t="shared" ref="X10:X22" si="10">H10*V10/100</f>
        <v>2.64</v>
      </c>
      <c r="Y10" s="60">
        <f t="shared" ref="Y10:Y22" si="11">I10*V10/100</f>
        <v>3.96</v>
      </c>
      <c r="Z10" s="59"/>
    </row>
    <row r="11" spans="2:26" ht="15.75" x14ac:dyDescent="0.25">
      <c r="B11" s="67"/>
      <c r="C11" s="68"/>
      <c r="D11" s="68"/>
      <c r="E11" s="68"/>
      <c r="F11" s="8" t="s">
        <v>23</v>
      </c>
      <c r="G11" s="51">
        <v>6</v>
      </c>
      <c r="H11" s="51">
        <v>6</v>
      </c>
      <c r="I11" s="51">
        <v>8</v>
      </c>
      <c r="J11" s="50">
        <v>1.7</v>
      </c>
      <c r="K11" s="50">
        <f t="shared" si="0"/>
        <v>0.10199999999999999</v>
      </c>
      <c r="L11" s="50">
        <f t="shared" si="1"/>
        <v>0.10199999999999999</v>
      </c>
      <c r="M11" s="50">
        <f t="shared" si="2"/>
        <v>0.13600000000000001</v>
      </c>
      <c r="N11" s="50">
        <v>0</v>
      </c>
      <c r="O11" s="50">
        <f t="shared" si="3"/>
        <v>0</v>
      </c>
      <c r="P11" s="50">
        <f t="shared" si="4"/>
        <v>0</v>
      </c>
      <c r="Q11" s="50">
        <f t="shared" si="5"/>
        <v>0</v>
      </c>
      <c r="R11" s="50">
        <v>9.5</v>
      </c>
      <c r="S11" s="50">
        <f t="shared" si="6"/>
        <v>0.56999999999999995</v>
      </c>
      <c r="T11" s="50">
        <f t="shared" si="7"/>
        <v>0.56999999999999995</v>
      </c>
      <c r="U11" s="50">
        <f t="shared" si="8"/>
        <v>0.76</v>
      </c>
      <c r="V11" s="50">
        <v>43</v>
      </c>
      <c r="W11" s="50">
        <f t="shared" si="9"/>
        <v>2.58</v>
      </c>
      <c r="X11" s="50">
        <f t="shared" si="10"/>
        <v>2.58</v>
      </c>
      <c r="Y11" s="60">
        <f t="shared" si="11"/>
        <v>3.44</v>
      </c>
      <c r="Z11" s="59"/>
    </row>
    <row r="12" spans="2:26" ht="15.75" x14ac:dyDescent="0.25">
      <c r="B12" s="67"/>
      <c r="C12" s="68"/>
      <c r="D12" s="68"/>
      <c r="E12" s="68"/>
      <c r="F12" s="8" t="s">
        <v>24</v>
      </c>
      <c r="G12" s="51">
        <v>7</v>
      </c>
      <c r="H12" s="51">
        <v>7</v>
      </c>
      <c r="I12" s="51">
        <v>10</v>
      </c>
      <c r="J12" s="50">
        <v>0</v>
      </c>
      <c r="K12" s="50">
        <f t="shared" si="0"/>
        <v>0</v>
      </c>
      <c r="L12" s="50">
        <f t="shared" si="1"/>
        <v>0</v>
      </c>
      <c r="M12" s="50">
        <f t="shared" si="2"/>
        <v>0</v>
      </c>
      <c r="N12" s="50">
        <v>99.9</v>
      </c>
      <c r="O12" s="50">
        <f t="shared" si="3"/>
        <v>6.9930000000000003</v>
      </c>
      <c r="P12" s="50">
        <f t="shared" si="4"/>
        <v>6.9930000000000003</v>
      </c>
      <c r="Q12" s="50">
        <f t="shared" si="5"/>
        <v>9.99</v>
      </c>
      <c r="R12" s="50">
        <v>0</v>
      </c>
      <c r="S12" s="50">
        <f t="shared" si="6"/>
        <v>0</v>
      </c>
      <c r="T12" s="50">
        <f t="shared" si="7"/>
        <v>0</v>
      </c>
      <c r="U12" s="50">
        <f t="shared" si="8"/>
        <v>0</v>
      </c>
      <c r="V12" s="50">
        <v>899</v>
      </c>
      <c r="W12" s="50">
        <f t="shared" si="9"/>
        <v>62.93</v>
      </c>
      <c r="X12" s="50">
        <f t="shared" si="10"/>
        <v>62.93</v>
      </c>
      <c r="Y12" s="60">
        <f t="shared" si="11"/>
        <v>89.9</v>
      </c>
      <c r="Z12" s="59"/>
    </row>
    <row r="13" spans="2:26" ht="15.75" x14ac:dyDescent="0.25">
      <c r="B13" s="67"/>
      <c r="C13" s="68"/>
      <c r="D13" s="68"/>
      <c r="E13" s="68"/>
      <c r="F13" s="8" t="s">
        <v>25</v>
      </c>
      <c r="G13" s="51">
        <v>15</v>
      </c>
      <c r="H13" s="51">
        <v>15</v>
      </c>
      <c r="I13" s="51">
        <v>20</v>
      </c>
      <c r="J13" s="50">
        <v>3.6</v>
      </c>
      <c r="K13" s="50">
        <f t="shared" si="0"/>
        <v>0.54</v>
      </c>
      <c r="L13" s="50">
        <f t="shared" si="1"/>
        <v>0.54</v>
      </c>
      <c r="M13" s="50">
        <f t="shared" si="2"/>
        <v>0.72</v>
      </c>
      <c r="N13" s="50">
        <v>0</v>
      </c>
      <c r="O13" s="50">
        <f t="shared" si="3"/>
        <v>0</v>
      </c>
      <c r="P13" s="50">
        <f t="shared" si="4"/>
        <v>0</v>
      </c>
      <c r="Q13" s="50">
        <f t="shared" si="5"/>
        <v>0</v>
      </c>
      <c r="R13" s="50">
        <v>11.8</v>
      </c>
      <c r="S13" s="50">
        <f t="shared" si="6"/>
        <v>1.77</v>
      </c>
      <c r="T13" s="50">
        <f t="shared" si="7"/>
        <v>1.77</v>
      </c>
      <c r="U13" s="50">
        <f t="shared" si="8"/>
        <v>2.36</v>
      </c>
      <c r="V13" s="50">
        <v>63</v>
      </c>
      <c r="W13" s="50">
        <f t="shared" si="9"/>
        <v>9.4499999999999993</v>
      </c>
      <c r="X13" s="50">
        <f t="shared" si="10"/>
        <v>9.4499999999999993</v>
      </c>
      <c r="Y13" s="60">
        <f t="shared" si="11"/>
        <v>12.6</v>
      </c>
      <c r="Z13" s="59"/>
    </row>
    <row r="14" spans="2:26" ht="15.75" x14ac:dyDescent="0.25">
      <c r="B14" s="67"/>
      <c r="C14" s="68"/>
      <c r="D14" s="68"/>
      <c r="E14" s="68"/>
      <c r="F14" s="8" t="s">
        <v>26</v>
      </c>
      <c r="G14" s="19">
        <v>5</v>
      </c>
      <c r="H14" s="19">
        <v>5</v>
      </c>
      <c r="I14" s="19">
        <v>6</v>
      </c>
      <c r="J14" s="50">
        <v>11.1</v>
      </c>
      <c r="K14" s="50">
        <f t="shared" si="0"/>
        <v>0.55500000000000005</v>
      </c>
      <c r="L14" s="50">
        <f t="shared" si="1"/>
        <v>0.55500000000000005</v>
      </c>
      <c r="M14" s="50">
        <f t="shared" si="2"/>
        <v>0.66599999999999993</v>
      </c>
      <c r="N14" s="50">
        <v>1.5</v>
      </c>
      <c r="O14" s="50">
        <f t="shared" si="3"/>
        <v>7.4999999999999997E-2</v>
      </c>
      <c r="P14" s="50">
        <f t="shared" si="4"/>
        <v>7.4999999999999997E-2</v>
      </c>
      <c r="Q14" s="50">
        <f t="shared" si="5"/>
        <v>0.09</v>
      </c>
      <c r="R14" s="50">
        <v>67.8</v>
      </c>
      <c r="S14" s="50">
        <f t="shared" si="6"/>
        <v>3.39</v>
      </c>
      <c r="T14" s="50">
        <f t="shared" si="7"/>
        <v>3.39</v>
      </c>
      <c r="U14" s="50">
        <f t="shared" si="8"/>
        <v>4.0679999999999996</v>
      </c>
      <c r="V14" s="50">
        <v>329</v>
      </c>
      <c r="W14" s="50">
        <f t="shared" si="9"/>
        <v>16.45</v>
      </c>
      <c r="X14" s="50">
        <f t="shared" si="10"/>
        <v>16.45</v>
      </c>
      <c r="Y14" s="60">
        <f t="shared" si="11"/>
        <v>19.739999999999998</v>
      </c>
      <c r="Z14" s="59"/>
    </row>
    <row r="15" spans="2:26" ht="15.75" x14ac:dyDescent="0.25">
      <c r="B15" s="67"/>
      <c r="C15" s="68"/>
      <c r="D15" s="68"/>
      <c r="E15" s="68"/>
      <c r="F15" s="8" t="s">
        <v>27</v>
      </c>
      <c r="G15" s="51">
        <v>1</v>
      </c>
      <c r="H15" s="51">
        <v>1</v>
      </c>
      <c r="I15" s="51">
        <v>1</v>
      </c>
      <c r="J15" s="50">
        <v>0</v>
      </c>
      <c r="K15" s="50">
        <f t="shared" si="0"/>
        <v>0</v>
      </c>
      <c r="L15" s="50">
        <f t="shared" si="1"/>
        <v>0</v>
      </c>
      <c r="M15" s="50">
        <f t="shared" si="2"/>
        <v>0</v>
      </c>
      <c r="N15" s="50">
        <v>0</v>
      </c>
      <c r="O15" s="50">
        <f t="shared" si="3"/>
        <v>0</v>
      </c>
      <c r="P15" s="50">
        <f t="shared" si="4"/>
        <v>0</v>
      </c>
      <c r="Q15" s="50">
        <f t="shared" si="5"/>
        <v>0</v>
      </c>
      <c r="R15" s="50">
        <v>0</v>
      </c>
      <c r="S15" s="50">
        <f t="shared" si="6"/>
        <v>0</v>
      </c>
      <c r="T15" s="50">
        <f t="shared" si="7"/>
        <v>0</v>
      </c>
      <c r="U15" s="50">
        <f t="shared" si="8"/>
        <v>0</v>
      </c>
      <c r="V15" s="50">
        <v>0</v>
      </c>
      <c r="W15" s="50">
        <f t="shared" si="9"/>
        <v>0</v>
      </c>
      <c r="X15" s="50">
        <f t="shared" si="10"/>
        <v>0</v>
      </c>
      <c r="Y15" s="60">
        <f t="shared" si="11"/>
        <v>0</v>
      </c>
      <c r="Z15" s="59"/>
    </row>
    <row r="16" spans="2:26" ht="15.75" x14ac:dyDescent="0.25">
      <c r="B16" s="67" t="s">
        <v>28</v>
      </c>
      <c r="C16" s="68">
        <v>100</v>
      </c>
      <c r="D16" s="68">
        <v>130</v>
      </c>
      <c r="E16" s="68">
        <v>150</v>
      </c>
      <c r="F16" s="8" t="s">
        <v>29</v>
      </c>
      <c r="G16" s="19">
        <v>5</v>
      </c>
      <c r="H16" s="19">
        <v>5</v>
      </c>
      <c r="I16" s="19">
        <v>5</v>
      </c>
      <c r="J16" s="50">
        <v>1.3</v>
      </c>
      <c r="K16" s="50">
        <f t="shared" si="0"/>
        <v>6.5000000000000002E-2</v>
      </c>
      <c r="L16" s="50">
        <f t="shared" si="1"/>
        <v>6.5000000000000002E-2</v>
      </c>
      <c r="M16" s="50">
        <f t="shared" si="2"/>
        <v>6.5000000000000002E-2</v>
      </c>
      <c r="N16" s="50">
        <v>72.5</v>
      </c>
      <c r="O16" s="50">
        <f t="shared" si="3"/>
        <v>3.625</v>
      </c>
      <c r="P16" s="50">
        <f t="shared" si="4"/>
        <v>3.625</v>
      </c>
      <c r="Q16" s="50">
        <f t="shared" si="5"/>
        <v>3.625</v>
      </c>
      <c r="R16" s="50">
        <v>0.9</v>
      </c>
      <c r="S16" s="50">
        <f t="shared" si="6"/>
        <v>4.4999999999999998E-2</v>
      </c>
      <c r="T16" s="50">
        <f t="shared" si="7"/>
        <v>4.4999999999999998E-2</v>
      </c>
      <c r="U16" s="50">
        <f t="shared" si="8"/>
        <v>4.4999999999999998E-2</v>
      </c>
      <c r="V16" s="50">
        <v>661</v>
      </c>
      <c r="W16" s="50">
        <f t="shared" si="9"/>
        <v>33.049999999999997</v>
      </c>
      <c r="X16" s="50">
        <f t="shared" si="10"/>
        <v>33.049999999999997</v>
      </c>
      <c r="Y16" s="60">
        <f t="shared" si="11"/>
        <v>33.049999999999997</v>
      </c>
      <c r="Z16" s="59"/>
    </row>
    <row r="17" spans="2:26" ht="15.75" x14ac:dyDescent="0.25">
      <c r="B17" s="67"/>
      <c r="C17" s="68"/>
      <c r="D17" s="68"/>
      <c r="E17" s="68"/>
      <c r="F17" s="8" t="s">
        <v>30</v>
      </c>
      <c r="G17" s="19">
        <v>48</v>
      </c>
      <c r="H17" s="19">
        <v>62</v>
      </c>
      <c r="I17" s="19">
        <v>71</v>
      </c>
      <c r="J17" s="50">
        <v>12.6</v>
      </c>
      <c r="K17" s="50">
        <f t="shared" si="0"/>
        <v>6.0479999999999992</v>
      </c>
      <c r="L17" s="50">
        <f t="shared" si="1"/>
        <v>7.8119999999999994</v>
      </c>
      <c r="M17" s="50">
        <f t="shared" si="2"/>
        <v>8.9459999999999997</v>
      </c>
      <c r="N17" s="50">
        <v>2.6</v>
      </c>
      <c r="O17" s="50">
        <f t="shared" si="3"/>
        <v>1.2480000000000002</v>
      </c>
      <c r="P17" s="50">
        <f t="shared" si="4"/>
        <v>1.6120000000000001</v>
      </c>
      <c r="Q17" s="50">
        <f t="shared" si="5"/>
        <v>1.8459999999999999</v>
      </c>
      <c r="R17" s="50">
        <v>68</v>
      </c>
      <c r="S17" s="50">
        <f t="shared" si="6"/>
        <v>32.64</v>
      </c>
      <c r="T17" s="50">
        <f t="shared" si="7"/>
        <v>42.16</v>
      </c>
      <c r="U17" s="50">
        <f t="shared" si="8"/>
        <v>48.28</v>
      </c>
      <c r="V17" s="50">
        <v>329</v>
      </c>
      <c r="W17" s="50">
        <f t="shared" si="9"/>
        <v>157.91999999999999</v>
      </c>
      <c r="X17" s="50">
        <f t="shared" si="10"/>
        <v>203.98</v>
      </c>
      <c r="Y17" s="60">
        <f t="shared" si="11"/>
        <v>233.59</v>
      </c>
      <c r="Z17" s="59"/>
    </row>
    <row r="18" spans="2:26" ht="15.75" x14ac:dyDescent="0.25">
      <c r="B18" s="67"/>
      <c r="C18" s="68"/>
      <c r="D18" s="68"/>
      <c r="E18" s="68"/>
      <c r="F18" s="8" t="s">
        <v>27</v>
      </c>
      <c r="G18" s="19">
        <v>1</v>
      </c>
      <c r="H18" s="19">
        <v>1</v>
      </c>
      <c r="I18" s="19">
        <v>1</v>
      </c>
      <c r="J18" s="50">
        <v>0</v>
      </c>
      <c r="K18" s="50">
        <f t="shared" si="0"/>
        <v>0</v>
      </c>
      <c r="L18" s="50">
        <f t="shared" si="1"/>
        <v>0</v>
      </c>
      <c r="M18" s="50">
        <f t="shared" si="2"/>
        <v>0</v>
      </c>
      <c r="N18" s="50">
        <v>0</v>
      </c>
      <c r="O18" s="50">
        <f t="shared" si="3"/>
        <v>0</v>
      </c>
      <c r="P18" s="50">
        <f t="shared" si="4"/>
        <v>0</v>
      </c>
      <c r="Q18" s="50">
        <f t="shared" si="5"/>
        <v>0</v>
      </c>
      <c r="R18" s="50">
        <v>0</v>
      </c>
      <c r="S18" s="50">
        <f t="shared" si="6"/>
        <v>0</v>
      </c>
      <c r="T18" s="50">
        <f t="shared" si="7"/>
        <v>0</v>
      </c>
      <c r="U18" s="50">
        <f t="shared" si="8"/>
        <v>0</v>
      </c>
      <c r="V18" s="50">
        <v>0</v>
      </c>
      <c r="W18" s="50">
        <f t="shared" si="9"/>
        <v>0</v>
      </c>
      <c r="X18" s="50">
        <f t="shared" si="10"/>
        <v>0</v>
      </c>
      <c r="Y18" s="60">
        <f t="shared" si="11"/>
        <v>0</v>
      </c>
      <c r="Z18" s="59"/>
    </row>
    <row r="19" spans="2:26" ht="15.75" x14ac:dyDescent="0.25">
      <c r="B19" s="67" t="s">
        <v>60</v>
      </c>
      <c r="C19" s="68">
        <v>200</v>
      </c>
      <c r="D19" s="68">
        <v>200</v>
      </c>
      <c r="E19" s="68">
        <v>200</v>
      </c>
      <c r="F19" s="11" t="s">
        <v>34</v>
      </c>
      <c r="G19" s="51">
        <v>1</v>
      </c>
      <c r="H19" s="51">
        <v>1</v>
      </c>
      <c r="I19" s="51">
        <v>1</v>
      </c>
      <c r="J19" s="50">
        <v>0.1</v>
      </c>
      <c r="K19" s="50">
        <f t="shared" si="0"/>
        <v>1E-3</v>
      </c>
      <c r="L19" s="50">
        <f t="shared" si="1"/>
        <v>1E-3</v>
      </c>
      <c r="M19" s="50">
        <f t="shared" si="2"/>
        <v>1E-3</v>
      </c>
      <c r="N19" s="50">
        <v>0</v>
      </c>
      <c r="O19" s="50">
        <f t="shared" si="3"/>
        <v>0</v>
      </c>
      <c r="P19" s="50">
        <f t="shared" si="4"/>
        <v>0</v>
      </c>
      <c r="Q19" s="50">
        <f t="shared" si="5"/>
        <v>0</v>
      </c>
      <c r="R19" s="50">
        <v>0</v>
      </c>
      <c r="S19" s="50">
        <f t="shared" si="6"/>
        <v>0</v>
      </c>
      <c r="T19" s="50">
        <f t="shared" si="7"/>
        <v>0</v>
      </c>
      <c r="U19" s="50">
        <f t="shared" si="8"/>
        <v>0</v>
      </c>
      <c r="V19" s="50">
        <v>5</v>
      </c>
      <c r="W19" s="50">
        <f t="shared" si="9"/>
        <v>0.05</v>
      </c>
      <c r="X19" s="50">
        <f t="shared" si="10"/>
        <v>0.05</v>
      </c>
      <c r="Y19" s="60">
        <f t="shared" si="11"/>
        <v>0.05</v>
      </c>
      <c r="Z19" s="59"/>
    </row>
    <row r="20" spans="2:26" ht="15.75" x14ac:dyDescent="0.25">
      <c r="B20" s="67"/>
      <c r="C20" s="68"/>
      <c r="D20" s="68"/>
      <c r="E20" s="68"/>
      <c r="F20" s="8" t="s">
        <v>35</v>
      </c>
      <c r="G20" s="19">
        <v>15</v>
      </c>
      <c r="H20" s="19">
        <v>15</v>
      </c>
      <c r="I20" s="19">
        <v>15</v>
      </c>
      <c r="J20" s="50">
        <v>0</v>
      </c>
      <c r="K20" s="50">
        <f t="shared" si="0"/>
        <v>0</v>
      </c>
      <c r="L20" s="50">
        <f t="shared" si="1"/>
        <v>0</v>
      </c>
      <c r="M20" s="50">
        <f t="shared" si="2"/>
        <v>0</v>
      </c>
      <c r="N20" s="50">
        <v>0</v>
      </c>
      <c r="O20" s="50">
        <f t="shared" si="3"/>
        <v>0</v>
      </c>
      <c r="P20" s="50">
        <f t="shared" si="4"/>
        <v>0</v>
      </c>
      <c r="Q20" s="50">
        <f t="shared" si="5"/>
        <v>0</v>
      </c>
      <c r="R20" s="50">
        <v>99.8</v>
      </c>
      <c r="S20" s="50">
        <f t="shared" si="6"/>
        <v>14.97</v>
      </c>
      <c r="T20" s="50">
        <f t="shared" si="7"/>
        <v>14.97</v>
      </c>
      <c r="U20" s="50">
        <f t="shared" si="8"/>
        <v>14.97</v>
      </c>
      <c r="V20" s="50">
        <v>374</v>
      </c>
      <c r="W20" s="50">
        <f t="shared" si="9"/>
        <v>56.1</v>
      </c>
      <c r="X20" s="50">
        <f t="shared" si="10"/>
        <v>56.1</v>
      </c>
      <c r="Y20" s="60">
        <f t="shared" si="11"/>
        <v>56.1</v>
      </c>
      <c r="Z20" s="59"/>
    </row>
    <row r="21" spans="2:26" ht="15.75" x14ac:dyDescent="0.25">
      <c r="B21" s="67"/>
      <c r="C21" s="68"/>
      <c r="D21" s="68"/>
      <c r="E21" s="68"/>
      <c r="F21" s="8" t="s">
        <v>36</v>
      </c>
      <c r="G21" s="19">
        <v>50</v>
      </c>
      <c r="H21" s="19">
        <v>50</v>
      </c>
      <c r="I21" s="19">
        <v>50</v>
      </c>
      <c r="J21" s="50">
        <v>7</v>
      </c>
      <c r="K21" s="50">
        <f t="shared" si="0"/>
        <v>3.5</v>
      </c>
      <c r="L21" s="50">
        <f t="shared" si="1"/>
        <v>3.5</v>
      </c>
      <c r="M21" s="50">
        <f t="shared" si="2"/>
        <v>3.5</v>
      </c>
      <c r="N21" s="50">
        <v>7.9</v>
      </c>
      <c r="O21" s="50">
        <f t="shared" si="3"/>
        <v>3.95</v>
      </c>
      <c r="P21" s="50">
        <f t="shared" si="4"/>
        <v>3.95</v>
      </c>
      <c r="Q21" s="50">
        <f t="shared" si="5"/>
        <v>3.95</v>
      </c>
      <c r="R21" s="50">
        <v>9.5</v>
      </c>
      <c r="S21" s="50">
        <f t="shared" si="6"/>
        <v>4.75</v>
      </c>
      <c r="T21" s="50">
        <f t="shared" si="7"/>
        <v>4.75</v>
      </c>
      <c r="U21" s="50">
        <f t="shared" si="8"/>
        <v>4.75</v>
      </c>
      <c r="V21" s="50">
        <v>135</v>
      </c>
      <c r="W21" s="50">
        <f t="shared" si="9"/>
        <v>67.5</v>
      </c>
      <c r="X21" s="50">
        <f t="shared" si="10"/>
        <v>67.5</v>
      </c>
      <c r="Y21" s="60">
        <f t="shared" si="11"/>
        <v>67.5</v>
      </c>
      <c r="Z21" s="59"/>
    </row>
    <row r="22" spans="2:26" ht="31.5" x14ac:dyDescent="0.25">
      <c r="B22" s="109" t="s">
        <v>37</v>
      </c>
      <c r="C22" s="51">
        <v>20</v>
      </c>
      <c r="D22" s="51">
        <v>35</v>
      </c>
      <c r="E22" s="51">
        <v>40</v>
      </c>
      <c r="F22" s="28" t="s">
        <v>37</v>
      </c>
      <c r="G22" s="19">
        <v>20</v>
      </c>
      <c r="H22" s="19">
        <v>35</v>
      </c>
      <c r="I22" s="19">
        <v>40</v>
      </c>
      <c r="J22" s="50">
        <v>6.5</v>
      </c>
      <c r="K22" s="50">
        <f t="shared" si="0"/>
        <v>1.3</v>
      </c>
      <c r="L22" s="50">
        <f t="shared" si="1"/>
        <v>2.2749999999999999</v>
      </c>
      <c r="M22" s="50">
        <f t="shared" si="2"/>
        <v>2.6</v>
      </c>
      <c r="N22" s="50">
        <v>1</v>
      </c>
      <c r="O22" s="50">
        <f t="shared" si="3"/>
        <v>0.2</v>
      </c>
      <c r="P22" s="50">
        <f t="shared" si="4"/>
        <v>0.35</v>
      </c>
      <c r="Q22" s="50">
        <f t="shared" si="5"/>
        <v>0.4</v>
      </c>
      <c r="R22" s="50">
        <v>40.1</v>
      </c>
      <c r="S22" s="50">
        <f t="shared" si="6"/>
        <v>8.02</v>
      </c>
      <c r="T22" s="50">
        <f t="shared" si="7"/>
        <v>14.035</v>
      </c>
      <c r="U22" s="50">
        <f t="shared" si="8"/>
        <v>16.04</v>
      </c>
      <c r="V22" s="50">
        <v>190</v>
      </c>
      <c r="W22" s="50">
        <f t="shared" si="9"/>
        <v>38</v>
      </c>
      <c r="X22" s="50">
        <f t="shared" si="10"/>
        <v>66.5</v>
      </c>
      <c r="Y22" s="60">
        <f t="shared" si="11"/>
        <v>76</v>
      </c>
      <c r="Z22" s="59"/>
    </row>
    <row r="23" spans="2:26" ht="15.75" x14ac:dyDescent="0.25">
      <c r="B23" s="151"/>
      <c r="C23" s="49"/>
      <c r="D23" s="49"/>
      <c r="E23" s="49"/>
      <c r="F23" s="49"/>
      <c r="G23" s="49"/>
      <c r="H23" s="49"/>
      <c r="I23" s="49"/>
      <c r="J23" s="49"/>
      <c r="K23" s="152">
        <f>SUM(K9:K22)</f>
        <v>92.77800000000002</v>
      </c>
      <c r="L23" s="152">
        <f>SUM(L9:L22)</f>
        <v>95.517000000000024</v>
      </c>
      <c r="M23" s="152">
        <f>SUM(M9:M22)</f>
        <v>124.43300000000001</v>
      </c>
      <c r="N23" s="153"/>
      <c r="O23" s="152">
        <f>SUM(O9:O22)</f>
        <v>38.589999999999996</v>
      </c>
      <c r="P23" s="152">
        <f>SUM(P9:P22)</f>
        <v>39.103999999999999</v>
      </c>
      <c r="Q23" s="152">
        <f>SUM(Q9:Q22)</f>
        <v>49.963999999999999</v>
      </c>
      <c r="R23" s="153"/>
      <c r="S23" s="152">
        <f>SUM(S9:S22)</f>
        <v>81.471000000000004</v>
      </c>
      <c r="T23" s="152">
        <f>SUM(T9:T22)</f>
        <v>97.006</v>
      </c>
      <c r="U23" s="152">
        <f>SUM(U9:U22)</f>
        <v>111.82900000000001</v>
      </c>
      <c r="V23" s="153"/>
      <c r="W23" s="152">
        <f>SUM(W9:W22)</f>
        <v>669.19999999999993</v>
      </c>
      <c r="X23" s="152">
        <f>SUM(X9:X22)</f>
        <v>743.76</v>
      </c>
      <c r="Y23" s="154">
        <f>SUM(Y9:Y22)</f>
        <v>893.26</v>
      </c>
      <c r="Z23" s="59"/>
    </row>
    <row r="24" spans="2:26" ht="15.75" x14ac:dyDescent="0.25">
      <c r="B24" s="143" t="s">
        <v>61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144"/>
      <c r="Z24" s="59"/>
    </row>
    <row r="25" spans="2:26" ht="15.75" x14ac:dyDescent="0.25">
      <c r="B25" s="67" t="s">
        <v>62</v>
      </c>
      <c r="C25" s="68">
        <v>60</v>
      </c>
      <c r="D25" s="68">
        <v>100</v>
      </c>
      <c r="E25" s="68">
        <v>100</v>
      </c>
      <c r="F25" s="8" t="s">
        <v>63</v>
      </c>
      <c r="G25" s="19">
        <v>25</v>
      </c>
      <c r="H25" s="19">
        <v>41</v>
      </c>
      <c r="I25" s="19">
        <v>41</v>
      </c>
      <c r="J25" s="50">
        <v>0.6</v>
      </c>
      <c r="K25" s="50">
        <f t="shared" ref="K25:K42" si="12">G25*J25/100</f>
        <v>0.15</v>
      </c>
      <c r="L25" s="50">
        <f t="shared" ref="L25:L42" si="13">H25*J25/100</f>
        <v>0.24599999999999997</v>
      </c>
      <c r="M25" s="50">
        <f t="shared" ref="M25:M42" si="14">I25*J25/100</f>
        <v>0.24599999999999997</v>
      </c>
      <c r="N25" s="50">
        <v>0</v>
      </c>
      <c r="O25" s="50">
        <f t="shared" ref="O25:O42" si="15">G25*N25/100</f>
        <v>0</v>
      </c>
      <c r="P25" s="50">
        <f t="shared" ref="P25:P42" si="16">H25*N25/100</f>
        <v>0</v>
      </c>
      <c r="Q25" s="50">
        <f t="shared" ref="Q25:Q42" si="17">I25*N25/100</f>
        <v>0</v>
      </c>
      <c r="R25" s="50">
        <v>4.2</v>
      </c>
      <c r="S25" s="50">
        <f t="shared" ref="S25:S42" si="18">G25*R25/100</f>
        <v>1.05</v>
      </c>
      <c r="T25" s="50">
        <f t="shared" ref="T25:T42" si="19">H25*R25/100</f>
        <v>1.7220000000000002</v>
      </c>
      <c r="U25" s="50">
        <f t="shared" ref="U25:U42" si="20">I25*R25/100</f>
        <v>1.7220000000000002</v>
      </c>
      <c r="V25" s="50">
        <v>0.8</v>
      </c>
      <c r="W25" s="50">
        <f t="shared" ref="W25:W42" si="21">G25*V25/100</f>
        <v>0.2</v>
      </c>
      <c r="X25" s="50">
        <f t="shared" ref="X25:X42" si="22">H25*V25/100</f>
        <v>0.32800000000000007</v>
      </c>
      <c r="Y25" s="60">
        <v>19</v>
      </c>
      <c r="Z25" s="59"/>
    </row>
    <row r="26" spans="2:26" ht="15.75" x14ac:dyDescent="0.25">
      <c r="B26" s="67"/>
      <c r="C26" s="68"/>
      <c r="D26" s="68"/>
      <c r="E26" s="68"/>
      <c r="F26" s="8" t="s">
        <v>64</v>
      </c>
      <c r="G26" s="51">
        <v>18</v>
      </c>
      <c r="H26" s="51">
        <v>30</v>
      </c>
      <c r="I26" s="51">
        <v>30</v>
      </c>
      <c r="J26" s="50">
        <v>1.3</v>
      </c>
      <c r="K26" s="50">
        <f t="shared" si="12"/>
        <v>0.23400000000000001</v>
      </c>
      <c r="L26" s="50">
        <f t="shared" si="13"/>
        <v>0.39</v>
      </c>
      <c r="M26" s="50">
        <f t="shared" si="14"/>
        <v>0.39</v>
      </c>
      <c r="N26" s="50">
        <v>0.1</v>
      </c>
      <c r="O26" s="50">
        <f t="shared" si="15"/>
        <v>1.8000000000000002E-2</v>
      </c>
      <c r="P26" s="50">
        <f t="shared" si="16"/>
        <v>0.03</v>
      </c>
      <c r="Q26" s="50">
        <f t="shared" si="17"/>
        <v>0.03</v>
      </c>
      <c r="R26" s="50">
        <v>7</v>
      </c>
      <c r="S26" s="50">
        <f t="shared" si="18"/>
        <v>1.26</v>
      </c>
      <c r="T26" s="50">
        <f t="shared" si="19"/>
        <v>2.1</v>
      </c>
      <c r="U26" s="50">
        <f t="shared" si="20"/>
        <v>2.1</v>
      </c>
      <c r="V26" s="50">
        <v>33</v>
      </c>
      <c r="W26" s="50">
        <f t="shared" si="21"/>
        <v>5.94</v>
      </c>
      <c r="X26" s="50">
        <f t="shared" si="22"/>
        <v>9.9</v>
      </c>
      <c r="Y26" s="60">
        <f t="shared" ref="Y26:Y42" si="23">I26*V26/100</f>
        <v>9.9</v>
      </c>
      <c r="Z26" s="59"/>
    </row>
    <row r="27" spans="2:26" ht="15.75" x14ac:dyDescent="0.25">
      <c r="B27" s="67"/>
      <c r="C27" s="68"/>
      <c r="D27" s="68"/>
      <c r="E27" s="68"/>
      <c r="F27" s="8" t="s">
        <v>23</v>
      </c>
      <c r="G27" s="51">
        <v>6</v>
      </c>
      <c r="H27" s="51">
        <v>10</v>
      </c>
      <c r="I27" s="51">
        <v>10</v>
      </c>
      <c r="J27" s="50">
        <v>1.7</v>
      </c>
      <c r="K27" s="50">
        <f t="shared" si="12"/>
        <v>0.10199999999999999</v>
      </c>
      <c r="L27" s="50">
        <f t="shared" si="13"/>
        <v>0.17</v>
      </c>
      <c r="M27" s="50">
        <f t="shared" si="14"/>
        <v>0.17</v>
      </c>
      <c r="N27" s="50">
        <v>0</v>
      </c>
      <c r="O27" s="50">
        <f t="shared" si="15"/>
        <v>0</v>
      </c>
      <c r="P27" s="50">
        <f t="shared" si="16"/>
        <v>0</v>
      </c>
      <c r="Q27" s="50">
        <f t="shared" si="17"/>
        <v>0</v>
      </c>
      <c r="R27" s="50">
        <v>9.5</v>
      </c>
      <c r="S27" s="50">
        <f t="shared" si="18"/>
        <v>0.56999999999999995</v>
      </c>
      <c r="T27" s="50">
        <f t="shared" si="19"/>
        <v>0.95</v>
      </c>
      <c r="U27" s="50">
        <f t="shared" si="20"/>
        <v>0.95</v>
      </c>
      <c r="V27" s="50">
        <v>43</v>
      </c>
      <c r="W27" s="50">
        <f t="shared" si="21"/>
        <v>2.58</v>
      </c>
      <c r="X27" s="50">
        <f t="shared" si="22"/>
        <v>4.3</v>
      </c>
      <c r="Y27" s="60">
        <f t="shared" si="23"/>
        <v>4.3</v>
      </c>
      <c r="Z27" s="59"/>
    </row>
    <row r="28" spans="2:26" ht="15.75" x14ac:dyDescent="0.25">
      <c r="B28" s="67"/>
      <c r="C28" s="68"/>
      <c r="D28" s="68"/>
      <c r="E28" s="68"/>
      <c r="F28" s="8" t="s">
        <v>27</v>
      </c>
      <c r="G28" s="51">
        <v>1</v>
      </c>
      <c r="H28" s="51">
        <v>1</v>
      </c>
      <c r="I28" s="51">
        <v>1</v>
      </c>
      <c r="J28" s="50">
        <v>0</v>
      </c>
      <c r="K28" s="50">
        <f t="shared" si="12"/>
        <v>0</v>
      </c>
      <c r="L28" s="50">
        <f t="shared" si="13"/>
        <v>0</v>
      </c>
      <c r="M28" s="50">
        <f t="shared" si="14"/>
        <v>0</v>
      </c>
      <c r="N28" s="50">
        <v>0</v>
      </c>
      <c r="O28" s="50">
        <f t="shared" si="15"/>
        <v>0</v>
      </c>
      <c r="P28" s="50">
        <f t="shared" si="16"/>
        <v>0</v>
      </c>
      <c r="Q28" s="50">
        <f t="shared" si="17"/>
        <v>0</v>
      </c>
      <c r="R28" s="50">
        <v>0</v>
      </c>
      <c r="S28" s="50">
        <f t="shared" si="18"/>
        <v>0</v>
      </c>
      <c r="T28" s="50">
        <f t="shared" si="19"/>
        <v>0</v>
      </c>
      <c r="U28" s="50">
        <f t="shared" si="20"/>
        <v>0</v>
      </c>
      <c r="V28" s="50">
        <v>0</v>
      </c>
      <c r="W28" s="50">
        <f t="shared" si="21"/>
        <v>0</v>
      </c>
      <c r="X28" s="50">
        <f t="shared" si="22"/>
        <v>0</v>
      </c>
      <c r="Y28" s="60">
        <f t="shared" si="23"/>
        <v>0</v>
      </c>
      <c r="Z28" s="59"/>
    </row>
    <row r="29" spans="2:26" ht="15.75" x14ac:dyDescent="0.25">
      <c r="B29" s="67"/>
      <c r="C29" s="68"/>
      <c r="D29" s="68"/>
      <c r="E29" s="68"/>
      <c r="F29" s="8" t="s">
        <v>24</v>
      </c>
      <c r="G29" s="51">
        <v>3</v>
      </c>
      <c r="H29" s="51">
        <v>4</v>
      </c>
      <c r="I29" s="51">
        <v>5</v>
      </c>
      <c r="J29" s="50">
        <v>0</v>
      </c>
      <c r="K29" s="50">
        <f t="shared" si="12"/>
        <v>0</v>
      </c>
      <c r="L29" s="50">
        <f t="shared" si="13"/>
        <v>0</v>
      </c>
      <c r="M29" s="50">
        <f t="shared" si="14"/>
        <v>0</v>
      </c>
      <c r="N29" s="50">
        <v>99.9</v>
      </c>
      <c r="O29" s="50">
        <f t="shared" si="15"/>
        <v>2.9970000000000003</v>
      </c>
      <c r="P29" s="50">
        <f t="shared" si="16"/>
        <v>3.9960000000000004</v>
      </c>
      <c r="Q29" s="50">
        <f t="shared" si="17"/>
        <v>4.9950000000000001</v>
      </c>
      <c r="R29" s="50">
        <v>0</v>
      </c>
      <c r="S29" s="50">
        <f t="shared" si="18"/>
        <v>0</v>
      </c>
      <c r="T29" s="50">
        <f t="shared" si="19"/>
        <v>0</v>
      </c>
      <c r="U29" s="50">
        <f t="shared" si="20"/>
        <v>0</v>
      </c>
      <c r="V29" s="50">
        <v>899</v>
      </c>
      <c r="W29" s="50">
        <f t="shared" si="21"/>
        <v>26.97</v>
      </c>
      <c r="X29" s="50">
        <f t="shared" si="22"/>
        <v>35.96</v>
      </c>
      <c r="Y29" s="60">
        <f t="shared" si="23"/>
        <v>44.95</v>
      </c>
      <c r="Z29" s="59"/>
    </row>
    <row r="30" spans="2:26" ht="63" x14ac:dyDescent="0.25">
      <c r="B30" s="67" t="s">
        <v>65</v>
      </c>
      <c r="C30" s="68">
        <v>200</v>
      </c>
      <c r="D30" s="68">
        <v>200</v>
      </c>
      <c r="E30" s="68">
        <v>250</v>
      </c>
      <c r="F30" s="31" t="s">
        <v>66</v>
      </c>
      <c r="G30" s="19">
        <v>109</v>
      </c>
      <c r="H30" s="19">
        <v>109</v>
      </c>
      <c r="I30" s="19">
        <v>145</v>
      </c>
      <c r="J30" s="50">
        <v>18.2</v>
      </c>
      <c r="K30" s="50">
        <f t="shared" si="12"/>
        <v>19.838000000000001</v>
      </c>
      <c r="L30" s="50">
        <f t="shared" si="13"/>
        <v>19.838000000000001</v>
      </c>
      <c r="M30" s="50">
        <f t="shared" si="14"/>
        <v>26.39</v>
      </c>
      <c r="N30" s="50">
        <v>18.399999999999999</v>
      </c>
      <c r="O30" s="50">
        <f t="shared" si="15"/>
        <v>20.055999999999997</v>
      </c>
      <c r="P30" s="50">
        <f t="shared" si="16"/>
        <v>20.055999999999997</v>
      </c>
      <c r="Q30" s="50">
        <f t="shared" si="17"/>
        <v>26.68</v>
      </c>
      <c r="R30" s="50">
        <v>0.7</v>
      </c>
      <c r="S30" s="50">
        <f t="shared" si="18"/>
        <v>0.76300000000000001</v>
      </c>
      <c r="T30" s="50">
        <f t="shared" si="19"/>
        <v>0.76300000000000001</v>
      </c>
      <c r="U30" s="50">
        <f t="shared" si="20"/>
        <v>1.0149999999999999</v>
      </c>
      <c r="V30" s="50">
        <v>241</v>
      </c>
      <c r="W30" s="50">
        <f t="shared" si="21"/>
        <v>262.69</v>
      </c>
      <c r="X30" s="50">
        <f t="shared" si="22"/>
        <v>262.69</v>
      </c>
      <c r="Y30" s="60">
        <f t="shared" si="23"/>
        <v>349.45</v>
      </c>
      <c r="Z30" s="59"/>
    </row>
    <row r="31" spans="2:26" ht="15.75" x14ac:dyDescent="0.25">
      <c r="B31" s="67"/>
      <c r="C31" s="68"/>
      <c r="D31" s="68"/>
      <c r="E31" s="68"/>
      <c r="F31" s="8" t="s">
        <v>24</v>
      </c>
      <c r="G31" s="19">
        <v>5</v>
      </c>
      <c r="H31" s="19">
        <v>5</v>
      </c>
      <c r="I31" s="19">
        <v>6</v>
      </c>
      <c r="J31" s="50">
        <v>0</v>
      </c>
      <c r="K31" s="50">
        <f t="shared" si="12"/>
        <v>0</v>
      </c>
      <c r="L31" s="50">
        <f t="shared" si="13"/>
        <v>0</v>
      </c>
      <c r="M31" s="50">
        <f t="shared" si="14"/>
        <v>0</v>
      </c>
      <c r="N31" s="50">
        <v>99.9</v>
      </c>
      <c r="O31" s="50">
        <f t="shared" si="15"/>
        <v>4.9950000000000001</v>
      </c>
      <c r="P31" s="50">
        <f t="shared" si="16"/>
        <v>4.9950000000000001</v>
      </c>
      <c r="Q31" s="50">
        <f t="shared" si="17"/>
        <v>5.9940000000000007</v>
      </c>
      <c r="R31" s="50">
        <v>0</v>
      </c>
      <c r="S31" s="50">
        <f t="shared" si="18"/>
        <v>0</v>
      </c>
      <c r="T31" s="50">
        <f t="shared" si="19"/>
        <v>0</v>
      </c>
      <c r="U31" s="50">
        <f t="shared" si="20"/>
        <v>0</v>
      </c>
      <c r="V31" s="50">
        <v>899</v>
      </c>
      <c r="W31" s="50">
        <f t="shared" si="21"/>
        <v>44.95</v>
      </c>
      <c r="X31" s="50">
        <f t="shared" si="22"/>
        <v>44.95</v>
      </c>
      <c r="Y31" s="60">
        <f t="shared" si="23"/>
        <v>53.94</v>
      </c>
      <c r="Z31" s="59"/>
    </row>
    <row r="32" spans="2:26" ht="15.75" x14ac:dyDescent="0.25">
      <c r="B32" s="67"/>
      <c r="C32" s="68"/>
      <c r="D32" s="68"/>
      <c r="E32" s="68"/>
      <c r="F32" s="8" t="s">
        <v>67</v>
      </c>
      <c r="G32" s="19">
        <v>80</v>
      </c>
      <c r="H32" s="19">
        <v>80</v>
      </c>
      <c r="I32" s="19">
        <v>96</v>
      </c>
      <c r="J32" s="50">
        <v>2</v>
      </c>
      <c r="K32" s="50">
        <f t="shared" si="12"/>
        <v>1.6</v>
      </c>
      <c r="L32" s="50">
        <f t="shared" si="13"/>
        <v>1.6</v>
      </c>
      <c r="M32" s="50">
        <f t="shared" si="14"/>
        <v>1.92</v>
      </c>
      <c r="N32" s="50">
        <v>0.1</v>
      </c>
      <c r="O32" s="50">
        <f t="shared" si="15"/>
        <v>0.08</v>
      </c>
      <c r="P32" s="50">
        <f t="shared" si="16"/>
        <v>0.08</v>
      </c>
      <c r="Q32" s="50">
        <f t="shared" si="17"/>
        <v>9.6000000000000016E-2</v>
      </c>
      <c r="R32" s="50">
        <v>19.7</v>
      </c>
      <c r="S32" s="50">
        <f t="shared" si="18"/>
        <v>15.76</v>
      </c>
      <c r="T32" s="50">
        <f t="shared" si="19"/>
        <v>15.76</v>
      </c>
      <c r="U32" s="50">
        <f t="shared" si="20"/>
        <v>18.911999999999999</v>
      </c>
      <c r="V32" s="50">
        <v>83</v>
      </c>
      <c r="W32" s="50">
        <f t="shared" si="21"/>
        <v>66.400000000000006</v>
      </c>
      <c r="X32" s="50">
        <f t="shared" si="22"/>
        <v>66.400000000000006</v>
      </c>
      <c r="Y32" s="60">
        <f t="shared" si="23"/>
        <v>79.680000000000007</v>
      </c>
      <c r="Z32" s="59"/>
    </row>
    <row r="33" spans="2:33" ht="15.75" x14ac:dyDescent="0.25">
      <c r="B33" s="67"/>
      <c r="C33" s="68"/>
      <c r="D33" s="68"/>
      <c r="E33" s="68"/>
      <c r="F33" s="8" t="s">
        <v>22</v>
      </c>
      <c r="G33" s="19">
        <v>18</v>
      </c>
      <c r="H33" s="19">
        <v>18</v>
      </c>
      <c r="I33" s="19">
        <v>21</v>
      </c>
      <c r="J33" s="50">
        <v>1.3</v>
      </c>
      <c r="K33" s="50">
        <f t="shared" si="12"/>
        <v>0.23400000000000001</v>
      </c>
      <c r="L33" s="50">
        <f t="shared" si="13"/>
        <v>0.23400000000000001</v>
      </c>
      <c r="M33" s="50">
        <f t="shared" si="14"/>
        <v>0.27300000000000002</v>
      </c>
      <c r="N33" s="50">
        <v>0.1</v>
      </c>
      <c r="O33" s="50">
        <f t="shared" si="15"/>
        <v>1.8000000000000002E-2</v>
      </c>
      <c r="P33" s="50">
        <f t="shared" si="16"/>
        <v>1.8000000000000002E-2</v>
      </c>
      <c r="Q33" s="50">
        <f t="shared" si="17"/>
        <v>2.1000000000000001E-2</v>
      </c>
      <c r="R33" s="50">
        <v>7</v>
      </c>
      <c r="S33" s="50">
        <f t="shared" si="18"/>
        <v>1.26</v>
      </c>
      <c r="T33" s="50">
        <f t="shared" si="19"/>
        <v>1.26</v>
      </c>
      <c r="U33" s="50">
        <f t="shared" si="20"/>
        <v>1.47</v>
      </c>
      <c r="V33" s="50">
        <v>33</v>
      </c>
      <c r="W33" s="50">
        <f t="shared" si="21"/>
        <v>5.94</v>
      </c>
      <c r="X33" s="50">
        <f t="shared" si="22"/>
        <v>5.94</v>
      </c>
      <c r="Y33" s="60">
        <f t="shared" si="23"/>
        <v>6.93</v>
      </c>
      <c r="Z33" s="59"/>
    </row>
    <row r="34" spans="2:33" ht="15.75" x14ac:dyDescent="0.25">
      <c r="B34" s="67"/>
      <c r="C34" s="68"/>
      <c r="D34" s="68"/>
      <c r="E34" s="68"/>
      <c r="F34" s="8" t="s">
        <v>23</v>
      </c>
      <c r="G34" s="19">
        <v>10</v>
      </c>
      <c r="H34" s="19">
        <v>10</v>
      </c>
      <c r="I34" s="19">
        <v>12</v>
      </c>
      <c r="J34" s="50">
        <v>1.7</v>
      </c>
      <c r="K34" s="50">
        <f t="shared" si="12"/>
        <v>0.17</v>
      </c>
      <c r="L34" s="50">
        <f t="shared" si="13"/>
        <v>0.17</v>
      </c>
      <c r="M34" s="50">
        <f t="shared" si="14"/>
        <v>0.20399999999999999</v>
      </c>
      <c r="N34" s="50">
        <v>0</v>
      </c>
      <c r="O34" s="50">
        <f t="shared" si="15"/>
        <v>0</v>
      </c>
      <c r="P34" s="50">
        <f t="shared" si="16"/>
        <v>0</v>
      </c>
      <c r="Q34" s="50">
        <f t="shared" si="17"/>
        <v>0</v>
      </c>
      <c r="R34" s="50">
        <v>9.5</v>
      </c>
      <c r="S34" s="50">
        <f t="shared" si="18"/>
        <v>0.95</v>
      </c>
      <c r="T34" s="50">
        <f t="shared" si="19"/>
        <v>0.95</v>
      </c>
      <c r="U34" s="50">
        <f t="shared" si="20"/>
        <v>1.1399999999999999</v>
      </c>
      <c r="V34" s="50">
        <v>43</v>
      </c>
      <c r="W34" s="50">
        <f t="shared" si="21"/>
        <v>4.3</v>
      </c>
      <c r="X34" s="50">
        <f t="shared" si="22"/>
        <v>4.3</v>
      </c>
      <c r="Y34" s="60">
        <f t="shared" si="23"/>
        <v>5.16</v>
      </c>
      <c r="Z34" s="59"/>
    </row>
    <row r="35" spans="2:33" ht="15.75" x14ac:dyDescent="0.25">
      <c r="B35" s="67"/>
      <c r="C35" s="68"/>
      <c r="D35" s="68"/>
      <c r="E35" s="68"/>
      <c r="F35" s="8" t="s">
        <v>25</v>
      </c>
      <c r="G35" s="51">
        <v>6</v>
      </c>
      <c r="H35" s="51">
        <v>6</v>
      </c>
      <c r="I35" s="51">
        <v>7</v>
      </c>
      <c r="J35" s="50">
        <v>3.6</v>
      </c>
      <c r="K35" s="50">
        <f t="shared" si="12"/>
        <v>0.21600000000000003</v>
      </c>
      <c r="L35" s="50">
        <f t="shared" si="13"/>
        <v>0.21600000000000003</v>
      </c>
      <c r="M35" s="50">
        <f t="shared" si="14"/>
        <v>0.252</v>
      </c>
      <c r="N35" s="50">
        <v>0</v>
      </c>
      <c r="O35" s="50">
        <f t="shared" si="15"/>
        <v>0</v>
      </c>
      <c r="P35" s="50">
        <f t="shared" si="16"/>
        <v>0</v>
      </c>
      <c r="Q35" s="50">
        <f t="shared" si="17"/>
        <v>0</v>
      </c>
      <c r="R35" s="50">
        <v>11.8</v>
      </c>
      <c r="S35" s="50">
        <f t="shared" si="18"/>
        <v>0.70800000000000007</v>
      </c>
      <c r="T35" s="50">
        <f t="shared" si="19"/>
        <v>0.70800000000000007</v>
      </c>
      <c r="U35" s="50">
        <f t="shared" si="20"/>
        <v>0.82600000000000007</v>
      </c>
      <c r="V35" s="50">
        <v>63</v>
      </c>
      <c r="W35" s="50">
        <f t="shared" si="21"/>
        <v>3.78</v>
      </c>
      <c r="X35" s="50">
        <f t="shared" si="22"/>
        <v>3.78</v>
      </c>
      <c r="Y35" s="60">
        <f t="shared" si="23"/>
        <v>4.41</v>
      </c>
      <c r="Z35" s="59"/>
    </row>
    <row r="36" spans="2:33" ht="15.75" x14ac:dyDescent="0.25">
      <c r="B36" s="67"/>
      <c r="C36" s="68"/>
      <c r="D36" s="68"/>
      <c r="E36" s="68"/>
      <c r="F36" s="8" t="s">
        <v>26</v>
      </c>
      <c r="G36" s="51">
        <v>2</v>
      </c>
      <c r="H36" s="51">
        <v>2</v>
      </c>
      <c r="I36" s="51">
        <v>3</v>
      </c>
      <c r="J36" s="50">
        <v>11.1</v>
      </c>
      <c r="K36" s="50">
        <f t="shared" si="12"/>
        <v>0.222</v>
      </c>
      <c r="L36" s="50">
        <f t="shared" si="13"/>
        <v>0.222</v>
      </c>
      <c r="M36" s="50">
        <f t="shared" si="14"/>
        <v>0.33299999999999996</v>
      </c>
      <c r="N36" s="50">
        <v>1.5</v>
      </c>
      <c r="O36" s="50">
        <f t="shared" si="15"/>
        <v>0.03</v>
      </c>
      <c r="P36" s="50">
        <f t="shared" si="16"/>
        <v>0.03</v>
      </c>
      <c r="Q36" s="50">
        <f t="shared" si="17"/>
        <v>4.4999999999999998E-2</v>
      </c>
      <c r="R36" s="50">
        <v>67.8</v>
      </c>
      <c r="S36" s="50">
        <f t="shared" si="18"/>
        <v>1.3559999999999999</v>
      </c>
      <c r="T36" s="50">
        <f t="shared" si="19"/>
        <v>1.3559999999999999</v>
      </c>
      <c r="U36" s="50">
        <f t="shared" si="20"/>
        <v>2.0339999999999998</v>
      </c>
      <c r="V36" s="50">
        <v>329</v>
      </c>
      <c r="W36" s="50">
        <f t="shared" si="21"/>
        <v>6.58</v>
      </c>
      <c r="X36" s="50">
        <f t="shared" si="22"/>
        <v>6.58</v>
      </c>
      <c r="Y36" s="60">
        <f t="shared" si="23"/>
        <v>9.8699999999999992</v>
      </c>
      <c r="Z36" s="59"/>
      <c r="AA36" s="183"/>
      <c r="AB36" s="6"/>
      <c r="AC36" s="6"/>
      <c r="AD36" s="6"/>
      <c r="AE36" s="6"/>
      <c r="AF36" s="6"/>
      <c r="AG36" s="6"/>
    </row>
    <row r="37" spans="2:33" ht="15.75" x14ac:dyDescent="0.25">
      <c r="B37" s="67"/>
      <c r="C37" s="68"/>
      <c r="D37" s="68"/>
      <c r="E37" s="68"/>
      <c r="F37" s="8" t="s">
        <v>27</v>
      </c>
      <c r="G37" s="51">
        <v>1</v>
      </c>
      <c r="H37" s="51">
        <v>1</v>
      </c>
      <c r="I37" s="51">
        <v>1</v>
      </c>
      <c r="J37" s="50">
        <v>0</v>
      </c>
      <c r="K37" s="50">
        <f t="shared" si="12"/>
        <v>0</v>
      </c>
      <c r="L37" s="50">
        <f t="shared" si="13"/>
        <v>0</v>
      </c>
      <c r="M37" s="50">
        <f t="shared" si="14"/>
        <v>0</v>
      </c>
      <c r="N37" s="50">
        <v>0</v>
      </c>
      <c r="O37" s="50">
        <f t="shared" si="15"/>
        <v>0</v>
      </c>
      <c r="P37" s="50">
        <f t="shared" si="16"/>
        <v>0</v>
      </c>
      <c r="Q37" s="50">
        <f t="shared" si="17"/>
        <v>0</v>
      </c>
      <c r="R37" s="50">
        <v>0</v>
      </c>
      <c r="S37" s="50">
        <f t="shared" si="18"/>
        <v>0</v>
      </c>
      <c r="T37" s="50">
        <f t="shared" si="19"/>
        <v>0</v>
      </c>
      <c r="U37" s="50">
        <f t="shared" si="20"/>
        <v>0</v>
      </c>
      <c r="V37" s="50">
        <v>0</v>
      </c>
      <c r="W37" s="50">
        <f t="shared" si="21"/>
        <v>0</v>
      </c>
      <c r="X37" s="50">
        <f t="shared" si="22"/>
        <v>0</v>
      </c>
      <c r="Y37" s="60">
        <f t="shared" si="23"/>
        <v>0</v>
      </c>
      <c r="Z37" s="59"/>
    </row>
    <row r="38" spans="2:33" ht="15.75" x14ac:dyDescent="0.25">
      <c r="B38" s="67" t="s">
        <v>71</v>
      </c>
      <c r="C38" s="68">
        <v>200</v>
      </c>
      <c r="D38" s="68">
        <v>200</v>
      </c>
      <c r="E38" s="68">
        <v>200</v>
      </c>
      <c r="F38" s="8" t="s">
        <v>70</v>
      </c>
      <c r="G38" s="19">
        <v>16</v>
      </c>
      <c r="H38" s="19">
        <v>16</v>
      </c>
      <c r="I38" s="19">
        <v>16</v>
      </c>
      <c r="J38" s="50">
        <v>0.1</v>
      </c>
      <c r="K38" s="50">
        <f t="shared" si="12"/>
        <v>1.6E-2</v>
      </c>
      <c r="L38" s="50">
        <f t="shared" si="13"/>
        <v>1.6E-2</v>
      </c>
      <c r="M38" s="50">
        <f t="shared" si="14"/>
        <v>1.6E-2</v>
      </c>
      <c r="N38" s="50">
        <v>0</v>
      </c>
      <c r="O38" s="50">
        <f t="shared" si="15"/>
        <v>0</v>
      </c>
      <c r="P38" s="50">
        <f t="shared" si="16"/>
        <v>0</v>
      </c>
      <c r="Q38" s="50">
        <f t="shared" si="17"/>
        <v>0</v>
      </c>
      <c r="R38" s="50">
        <v>79.599999999999994</v>
      </c>
      <c r="S38" s="50">
        <f t="shared" si="18"/>
        <v>12.735999999999999</v>
      </c>
      <c r="T38" s="50">
        <f t="shared" si="19"/>
        <v>12.735999999999999</v>
      </c>
      <c r="U38" s="50">
        <f t="shared" si="20"/>
        <v>12.735999999999999</v>
      </c>
      <c r="V38" s="50">
        <v>299</v>
      </c>
      <c r="W38" s="50">
        <f t="shared" si="21"/>
        <v>47.84</v>
      </c>
      <c r="X38" s="50">
        <f t="shared" si="22"/>
        <v>47.84</v>
      </c>
      <c r="Y38" s="60">
        <f t="shared" si="23"/>
        <v>47.84</v>
      </c>
      <c r="Z38" s="59"/>
    </row>
    <row r="39" spans="2:33" ht="15.75" x14ac:dyDescent="0.25">
      <c r="B39" s="67"/>
      <c r="C39" s="68"/>
      <c r="D39" s="68"/>
      <c r="E39" s="68"/>
      <c r="F39" s="8" t="s">
        <v>35</v>
      </c>
      <c r="G39" s="19">
        <v>24</v>
      </c>
      <c r="H39" s="19">
        <v>24</v>
      </c>
      <c r="I39" s="19">
        <v>24</v>
      </c>
      <c r="J39" s="50">
        <v>0</v>
      </c>
      <c r="K39" s="50">
        <f t="shared" si="12"/>
        <v>0</v>
      </c>
      <c r="L39" s="50">
        <f t="shared" si="13"/>
        <v>0</v>
      </c>
      <c r="M39" s="50">
        <f t="shared" si="14"/>
        <v>0</v>
      </c>
      <c r="N39" s="50">
        <v>0</v>
      </c>
      <c r="O39" s="50">
        <f t="shared" si="15"/>
        <v>0</v>
      </c>
      <c r="P39" s="50">
        <f t="shared" si="16"/>
        <v>0</v>
      </c>
      <c r="Q39" s="50">
        <f t="shared" si="17"/>
        <v>0</v>
      </c>
      <c r="R39" s="50">
        <v>99.8</v>
      </c>
      <c r="S39" s="50">
        <f t="shared" si="18"/>
        <v>23.951999999999998</v>
      </c>
      <c r="T39" s="50">
        <f t="shared" si="19"/>
        <v>23.951999999999998</v>
      </c>
      <c r="U39" s="50">
        <f t="shared" si="20"/>
        <v>23.951999999999998</v>
      </c>
      <c r="V39" s="50">
        <v>374</v>
      </c>
      <c r="W39" s="50">
        <f t="shared" si="21"/>
        <v>89.76</v>
      </c>
      <c r="X39" s="50">
        <f t="shared" si="22"/>
        <v>89.76</v>
      </c>
      <c r="Y39" s="60">
        <f t="shared" si="23"/>
        <v>89.76</v>
      </c>
      <c r="Z39" s="59"/>
    </row>
    <row r="40" spans="2:33" ht="15.75" x14ac:dyDescent="0.25">
      <c r="B40" s="67"/>
      <c r="C40" s="68"/>
      <c r="D40" s="68"/>
      <c r="E40" s="68"/>
      <c r="F40" s="8" t="s">
        <v>68</v>
      </c>
      <c r="G40" s="30">
        <v>0.1</v>
      </c>
      <c r="H40" s="30">
        <v>0.1</v>
      </c>
      <c r="I40" s="30">
        <v>0.1</v>
      </c>
      <c r="J40" s="50">
        <v>0.5</v>
      </c>
      <c r="K40" s="50">
        <f t="shared" si="12"/>
        <v>5.0000000000000001E-4</v>
      </c>
      <c r="L40" s="50">
        <f t="shared" si="13"/>
        <v>5.0000000000000001E-4</v>
      </c>
      <c r="M40" s="50">
        <f t="shared" si="14"/>
        <v>5.0000000000000001E-4</v>
      </c>
      <c r="N40" s="50">
        <v>0.3</v>
      </c>
      <c r="O40" s="50">
        <f t="shared" si="15"/>
        <v>2.9999999999999997E-4</v>
      </c>
      <c r="P40" s="50">
        <f t="shared" si="16"/>
        <v>2.9999999999999997E-4</v>
      </c>
      <c r="Q40" s="50">
        <f t="shared" si="17"/>
        <v>2.9999999999999997E-4</v>
      </c>
      <c r="R40" s="50">
        <v>6.5</v>
      </c>
      <c r="S40" s="50">
        <f t="shared" si="18"/>
        <v>6.5000000000000006E-3</v>
      </c>
      <c r="T40" s="50">
        <f t="shared" si="19"/>
        <v>6.5000000000000006E-3</v>
      </c>
      <c r="U40" s="50">
        <f t="shared" si="20"/>
        <v>6.5000000000000006E-3</v>
      </c>
      <c r="V40" s="50">
        <v>22</v>
      </c>
      <c r="W40" s="50">
        <f t="shared" si="21"/>
        <v>2.2000000000000002E-2</v>
      </c>
      <c r="X40" s="50">
        <f t="shared" si="22"/>
        <v>2.2000000000000002E-2</v>
      </c>
      <c r="Y40" s="60">
        <f t="shared" si="23"/>
        <v>2.2000000000000002E-2</v>
      </c>
      <c r="Z40" s="59"/>
    </row>
    <row r="41" spans="2:33" ht="15.75" x14ac:dyDescent="0.25">
      <c r="B41" s="67"/>
      <c r="C41" s="68"/>
      <c r="D41" s="68"/>
      <c r="E41" s="68"/>
      <c r="F41" s="8" t="s">
        <v>75</v>
      </c>
      <c r="G41" s="51">
        <v>45</v>
      </c>
      <c r="H41" s="51">
        <v>45</v>
      </c>
      <c r="I41" s="51">
        <v>45</v>
      </c>
      <c r="J41" s="50">
        <v>0.4</v>
      </c>
      <c r="K41" s="50">
        <f t="shared" si="12"/>
        <v>0.18</v>
      </c>
      <c r="L41" s="50">
        <f t="shared" si="13"/>
        <v>0.18</v>
      </c>
      <c r="M41" s="50">
        <f t="shared" si="14"/>
        <v>0.18</v>
      </c>
      <c r="N41" s="50">
        <v>0</v>
      </c>
      <c r="O41" s="50">
        <f t="shared" si="15"/>
        <v>0</v>
      </c>
      <c r="P41" s="50">
        <f t="shared" si="16"/>
        <v>0</v>
      </c>
      <c r="Q41" s="50">
        <f t="shared" si="17"/>
        <v>0</v>
      </c>
      <c r="R41" s="50">
        <v>11.3</v>
      </c>
      <c r="S41" s="50">
        <f t="shared" si="18"/>
        <v>5.0850000000000009</v>
      </c>
      <c r="T41" s="50">
        <f t="shared" si="19"/>
        <v>5.0850000000000009</v>
      </c>
      <c r="U41" s="50">
        <f t="shared" si="20"/>
        <v>5.0850000000000009</v>
      </c>
      <c r="V41" s="50">
        <v>46</v>
      </c>
      <c r="W41" s="50">
        <f t="shared" si="21"/>
        <v>20.7</v>
      </c>
      <c r="X41" s="50">
        <f t="shared" si="22"/>
        <v>20.7</v>
      </c>
      <c r="Y41" s="60">
        <f t="shared" si="23"/>
        <v>20.7</v>
      </c>
      <c r="Z41" s="59"/>
    </row>
    <row r="42" spans="2:33" ht="31.5" x14ac:dyDescent="0.25">
      <c r="B42" s="109" t="s">
        <v>37</v>
      </c>
      <c r="C42" s="51">
        <v>20</v>
      </c>
      <c r="D42" s="51">
        <v>35</v>
      </c>
      <c r="E42" s="51">
        <v>40</v>
      </c>
      <c r="F42" s="26" t="s">
        <v>37</v>
      </c>
      <c r="G42" s="19">
        <v>20</v>
      </c>
      <c r="H42" s="19">
        <v>35</v>
      </c>
      <c r="I42" s="19">
        <v>40</v>
      </c>
      <c r="J42" s="50">
        <v>6.5</v>
      </c>
      <c r="K42" s="50">
        <f t="shared" si="12"/>
        <v>1.3</v>
      </c>
      <c r="L42" s="50">
        <f t="shared" si="13"/>
        <v>2.2749999999999999</v>
      </c>
      <c r="M42" s="50">
        <f t="shared" si="14"/>
        <v>2.6</v>
      </c>
      <c r="N42" s="50">
        <v>1</v>
      </c>
      <c r="O42" s="50">
        <f t="shared" si="15"/>
        <v>0.2</v>
      </c>
      <c r="P42" s="50">
        <f t="shared" si="16"/>
        <v>0.35</v>
      </c>
      <c r="Q42" s="50">
        <f t="shared" si="17"/>
        <v>0.4</v>
      </c>
      <c r="R42" s="50">
        <v>40.1</v>
      </c>
      <c r="S42" s="50">
        <f t="shared" si="18"/>
        <v>8.02</v>
      </c>
      <c r="T42" s="50">
        <f t="shared" si="19"/>
        <v>14.035</v>
      </c>
      <c r="U42" s="50">
        <f t="shared" si="20"/>
        <v>16.04</v>
      </c>
      <c r="V42" s="50">
        <v>190</v>
      </c>
      <c r="W42" s="50">
        <f t="shared" si="21"/>
        <v>38</v>
      </c>
      <c r="X42" s="50">
        <f t="shared" si="22"/>
        <v>66.5</v>
      </c>
      <c r="Y42" s="60">
        <f t="shared" si="23"/>
        <v>76</v>
      </c>
      <c r="Z42" s="59"/>
    </row>
    <row r="43" spans="2:33" ht="15.75" x14ac:dyDescent="0.25">
      <c r="B43" s="109"/>
      <c r="C43" s="51"/>
      <c r="D43" s="51"/>
      <c r="E43" s="51"/>
      <c r="F43" s="26"/>
      <c r="G43" s="7"/>
      <c r="H43" s="7"/>
      <c r="I43" s="7"/>
      <c r="J43" s="50"/>
      <c r="K43" s="27">
        <f>SUM(K25:K42)</f>
        <v>24.262500000000006</v>
      </c>
      <c r="L43" s="27">
        <f>SUM(L25:L42)</f>
        <v>25.557500000000005</v>
      </c>
      <c r="M43" s="27">
        <f>SUM(M25:M42)</f>
        <v>32.974499999999992</v>
      </c>
      <c r="N43" s="27"/>
      <c r="O43" s="27">
        <f>SUM(O25:O42)</f>
        <v>28.394299999999998</v>
      </c>
      <c r="P43" s="27">
        <f>SUM(P25:P42)</f>
        <v>29.555299999999999</v>
      </c>
      <c r="Q43" s="27">
        <f>SUM(Q25:Q42)</f>
        <v>38.261299999999999</v>
      </c>
      <c r="R43" s="27"/>
      <c r="S43" s="27">
        <f>SUM(S25:S42)</f>
        <v>73.476500000000001</v>
      </c>
      <c r="T43" s="27">
        <f>SUM(T25:T42)</f>
        <v>81.383499999999998</v>
      </c>
      <c r="U43" s="27">
        <f>SUM(U25:U42)</f>
        <v>87.988499999999988</v>
      </c>
      <c r="V43" s="27"/>
      <c r="W43" s="27">
        <f>SUM(W25:W42)</f>
        <v>626.65200000000004</v>
      </c>
      <c r="X43" s="27">
        <f>SUM(X25:X42)</f>
        <v>669.95</v>
      </c>
      <c r="Y43" s="114">
        <f>SUM(Y25:Y42)</f>
        <v>821.91200000000003</v>
      </c>
      <c r="Z43" s="59"/>
    </row>
    <row r="44" spans="2:33" ht="15.75" x14ac:dyDescent="0.25">
      <c r="B44" s="143" t="s">
        <v>69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144"/>
      <c r="Z44" s="59"/>
    </row>
    <row r="45" spans="2:33" ht="31.5" x14ac:dyDescent="0.25">
      <c r="B45" s="67" t="s">
        <v>91</v>
      </c>
      <c r="C45" s="72" t="s">
        <v>92</v>
      </c>
      <c r="D45" s="72" t="s">
        <v>93</v>
      </c>
      <c r="E45" s="72" t="s">
        <v>94</v>
      </c>
      <c r="F45" s="5" t="s">
        <v>80</v>
      </c>
      <c r="G45" s="19">
        <v>38</v>
      </c>
      <c r="H45" s="19">
        <v>57</v>
      </c>
      <c r="I45" s="19">
        <v>76</v>
      </c>
      <c r="J45" s="50">
        <v>67.7</v>
      </c>
      <c r="K45" s="50">
        <f t="shared" ref="K45:K66" si="24">G45*J45/100</f>
        <v>25.725999999999999</v>
      </c>
      <c r="L45" s="50">
        <f t="shared" ref="L45:L66" si="25">H45*J45/100</f>
        <v>38.588999999999999</v>
      </c>
      <c r="M45" s="50">
        <f t="shared" ref="M45:M66" si="26">I45*J45/100</f>
        <v>51.451999999999998</v>
      </c>
      <c r="N45" s="50">
        <v>18.899999999999999</v>
      </c>
      <c r="O45" s="50">
        <f t="shared" ref="O45:O66" si="27">G45*N45/100</f>
        <v>7.1819999999999995</v>
      </c>
      <c r="P45" s="50">
        <f t="shared" ref="P45:P66" si="28">H45*N45/100</f>
        <v>10.773</v>
      </c>
      <c r="Q45" s="50">
        <f t="shared" ref="Q45:Q66" si="29">I45*N45/100</f>
        <v>14.363999999999999</v>
      </c>
      <c r="R45" s="50">
        <v>12.4</v>
      </c>
      <c r="S45" s="50">
        <f t="shared" ref="S45:S66" si="30">G45*R45/100</f>
        <v>4.7119999999999997</v>
      </c>
      <c r="T45" s="50">
        <f t="shared" ref="T45:T66" si="31">H45*R45/100</f>
        <v>7.0680000000000005</v>
      </c>
      <c r="U45" s="50">
        <f t="shared" ref="U45:U66" si="32">I45*R45/100</f>
        <v>9.4239999999999995</v>
      </c>
      <c r="V45" s="50">
        <v>187</v>
      </c>
      <c r="W45" s="50">
        <f t="shared" ref="W45:W66" si="33">G45*V45/100</f>
        <v>71.06</v>
      </c>
      <c r="X45" s="50">
        <f>(H45*V45)/100</f>
        <v>106.59</v>
      </c>
      <c r="Y45" s="60">
        <f>(I45*V45)/100</f>
        <v>142.12</v>
      </c>
      <c r="Z45" s="59"/>
    </row>
    <row r="46" spans="2:33" ht="15.75" x14ac:dyDescent="0.25">
      <c r="B46" s="67"/>
      <c r="C46" s="72"/>
      <c r="D46" s="72"/>
      <c r="E46" s="72"/>
      <c r="F46" s="8" t="s">
        <v>81</v>
      </c>
      <c r="G46" s="19">
        <v>5</v>
      </c>
      <c r="H46" s="19">
        <v>8</v>
      </c>
      <c r="I46" s="19">
        <v>10</v>
      </c>
      <c r="J46" s="50">
        <v>7</v>
      </c>
      <c r="K46" s="50">
        <f t="shared" si="24"/>
        <v>0.35</v>
      </c>
      <c r="L46" s="50">
        <f t="shared" si="25"/>
        <v>0.56000000000000005</v>
      </c>
      <c r="M46" s="50">
        <f t="shared" si="26"/>
        <v>0.7</v>
      </c>
      <c r="N46" s="50">
        <v>0.6</v>
      </c>
      <c r="O46" s="50">
        <f t="shared" si="27"/>
        <v>0.03</v>
      </c>
      <c r="P46" s="50">
        <f t="shared" si="28"/>
        <v>4.8000000000000001E-2</v>
      </c>
      <c r="Q46" s="50">
        <f t="shared" si="29"/>
        <v>0.06</v>
      </c>
      <c r="R46" s="50">
        <v>77.3</v>
      </c>
      <c r="S46" s="50">
        <f t="shared" si="30"/>
        <v>3.8650000000000002</v>
      </c>
      <c r="T46" s="50">
        <f t="shared" si="31"/>
        <v>6.1840000000000002</v>
      </c>
      <c r="U46" s="50">
        <f t="shared" si="32"/>
        <v>7.73</v>
      </c>
      <c r="V46" s="50">
        <v>323</v>
      </c>
      <c r="W46" s="50">
        <f t="shared" si="33"/>
        <v>16.149999999999999</v>
      </c>
      <c r="X46" s="50">
        <f t="shared" ref="X46:X66" si="34">H46*V46/100</f>
        <v>25.84</v>
      </c>
      <c r="Y46" s="60">
        <f t="shared" ref="Y46:Y66" si="35">I46*V46/100</f>
        <v>32.299999999999997</v>
      </c>
      <c r="Z46" s="59"/>
    </row>
    <row r="47" spans="2:33" ht="15.75" x14ac:dyDescent="0.25">
      <c r="B47" s="67"/>
      <c r="C47" s="72"/>
      <c r="D47" s="72"/>
      <c r="E47" s="72"/>
      <c r="F47" s="8" t="s">
        <v>23</v>
      </c>
      <c r="G47" s="19">
        <v>18</v>
      </c>
      <c r="H47" s="19">
        <v>27</v>
      </c>
      <c r="I47" s="19">
        <v>36</v>
      </c>
      <c r="J47" s="50">
        <v>1.7</v>
      </c>
      <c r="K47" s="50">
        <f t="shared" si="24"/>
        <v>0.30599999999999999</v>
      </c>
      <c r="L47" s="50">
        <f t="shared" si="25"/>
        <v>0.45899999999999996</v>
      </c>
      <c r="M47" s="50">
        <f t="shared" si="26"/>
        <v>0.61199999999999999</v>
      </c>
      <c r="N47" s="50">
        <v>0</v>
      </c>
      <c r="O47" s="50">
        <f t="shared" si="27"/>
        <v>0</v>
      </c>
      <c r="P47" s="50">
        <f t="shared" si="28"/>
        <v>0</v>
      </c>
      <c r="Q47" s="50">
        <f t="shared" si="29"/>
        <v>0</v>
      </c>
      <c r="R47" s="50">
        <v>9.5</v>
      </c>
      <c r="S47" s="50">
        <f t="shared" si="30"/>
        <v>1.71</v>
      </c>
      <c r="T47" s="50">
        <f t="shared" si="31"/>
        <v>2.5649999999999999</v>
      </c>
      <c r="U47" s="50">
        <f t="shared" si="32"/>
        <v>3.42</v>
      </c>
      <c r="V47" s="50">
        <v>43</v>
      </c>
      <c r="W47" s="50">
        <f t="shared" si="33"/>
        <v>7.74</v>
      </c>
      <c r="X47" s="50">
        <f t="shared" si="34"/>
        <v>11.61</v>
      </c>
      <c r="Y47" s="60">
        <f t="shared" si="35"/>
        <v>15.48</v>
      </c>
      <c r="Z47" s="59"/>
    </row>
    <row r="48" spans="2:33" ht="15.75" x14ac:dyDescent="0.25">
      <c r="B48" s="67"/>
      <c r="C48" s="72"/>
      <c r="D48" s="72"/>
      <c r="E48" s="72"/>
      <c r="F48" s="8" t="s">
        <v>24</v>
      </c>
      <c r="G48" s="51">
        <v>8</v>
      </c>
      <c r="H48" s="51">
        <v>12</v>
      </c>
      <c r="I48" s="51">
        <v>32</v>
      </c>
      <c r="J48" s="50">
        <v>0</v>
      </c>
      <c r="K48" s="50">
        <f t="shared" si="24"/>
        <v>0</v>
      </c>
      <c r="L48" s="50">
        <f t="shared" si="25"/>
        <v>0</v>
      </c>
      <c r="M48" s="50">
        <f t="shared" si="26"/>
        <v>0</v>
      </c>
      <c r="N48" s="50">
        <v>99.9</v>
      </c>
      <c r="O48" s="50">
        <f t="shared" si="27"/>
        <v>7.9920000000000009</v>
      </c>
      <c r="P48" s="50">
        <f t="shared" si="28"/>
        <v>11.988000000000001</v>
      </c>
      <c r="Q48" s="50">
        <f t="shared" si="29"/>
        <v>31.968000000000004</v>
      </c>
      <c r="R48" s="50">
        <v>0</v>
      </c>
      <c r="S48" s="50">
        <f t="shared" si="30"/>
        <v>0</v>
      </c>
      <c r="T48" s="50">
        <f t="shared" si="31"/>
        <v>0</v>
      </c>
      <c r="U48" s="50">
        <f t="shared" si="32"/>
        <v>0</v>
      </c>
      <c r="V48" s="50">
        <v>899</v>
      </c>
      <c r="W48" s="50">
        <f t="shared" si="33"/>
        <v>71.92</v>
      </c>
      <c r="X48" s="50">
        <f t="shared" si="34"/>
        <v>107.88</v>
      </c>
      <c r="Y48" s="60">
        <f t="shared" si="35"/>
        <v>287.68</v>
      </c>
      <c r="Z48" s="59"/>
    </row>
    <row r="49" spans="2:26" ht="15.75" x14ac:dyDescent="0.25">
      <c r="B49" s="67"/>
      <c r="C49" s="72"/>
      <c r="D49" s="72"/>
      <c r="E49" s="72"/>
      <c r="F49" s="8" t="s">
        <v>26</v>
      </c>
      <c r="G49" s="51">
        <v>4</v>
      </c>
      <c r="H49" s="51">
        <v>6</v>
      </c>
      <c r="I49" s="51">
        <v>8</v>
      </c>
      <c r="J49" s="50">
        <v>11.1</v>
      </c>
      <c r="K49" s="50">
        <f t="shared" si="24"/>
        <v>0.44400000000000001</v>
      </c>
      <c r="L49" s="50">
        <f t="shared" si="25"/>
        <v>0.66599999999999993</v>
      </c>
      <c r="M49" s="50">
        <f t="shared" si="26"/>
        <v>0.88800000000000001</v>
      </c>
      <c r="N49" s="50">
        <v>1.5</v>
      </c>
      <c r="O49" s="50">
        <f t="shared" si="27"/>
        <v>0.06</v>
      </c>
      <c r="P49" s="50">
        <f t="shared" si="28"/>
        <v>0.09</v>
      </c>
      <c r="Q49" s="50">
        <f t="shared" si="29"/>
        <v>0.12</v>
      </c>
      <c r="R49" s="50">
        <v>67.8</v>
      </c>
      <c r="S49" s="50">
        <f t="shared" si="30"/>
        <v>2.7119999999999997</v>
      </c>
      <c r="T49" s="50">
        <f t="shared" si="31"/>
        <v>4.0679999999999996</v>
      </c>
      <c r="U49" s="50">
        <f t="shared" si="32"/>
        <v>5.4239999999999995</v>
      </c>
      <c r="V49" s="50">
        <v>329</v>
      </c>
      <c r="W49" s="50">
        <f t="shared" si="33"/>
        <v>13.16</v>
      </c>
      <c r="X49" s="50">
        <f t="shared" si="34"/>
        <v>19.739999999999998</v>
      </c>
      <c r="Y49" s="60">
        <f t="shared" si="35"/>
        <v>26.32</v>
      </c>
      <c r="Z49" s="59"/>
    </row>
    <row r="50" spans="2:26" ht="15.75" x14ac:dyDescent="0.25">
      <c r="B50" s="67"/>
      <c r="C50" s="72"/>
      <c r="D50" s="72"/>
      <c r="E50" s="72"/>
      <c r="F50" s="8" t="s">
        <v>27</v>
      </c>
      <c r="G50" s="51">
        <v>1</v>
      </c>
      <c r="H50" s="51">
        <v>1</v>
      </c>
      <c r="I50" s="51">
        <v>1</v>
      </c>
      <c r="J50" s="50">
        <v>0</v>
      </c>
      <c r="K50" s="50">
        <f t="shared" si="24"/>
        <v>0</v>
      </c>
      <c r="L50" s="50">
        <f t="shared" si="25"/>
        <v>0</v>
      </c>
      <c r="M50" s="50">
        <f t="shared" si="26"/>
        <v>0</v>
      </c>
      <c r="N50" s="50">
        <v>0</v>
      </c>
      <c r="O50" s="50">
        <f t="shared" si="27"/>
        <v>0</v>
      </c>
      <c r="P50" s="50">
        <f t="shared" si="28"/>
        <v>0</v>
      </c>
      <c r="Q50" s="50">
        <f t="shared" si="29"/>
        <v>0</v>
      </c>
      <c r="R50" s="50">
        <v>0</v>
      </c>
      <c r="S50" s="50">
        <f t="shared" si="30"/>
        <v>0</v>
      </c>
      <c r="T50" s="50">
        <f t="shared" si="31"/>
        <v>0</v>
      </c>
      <c r="U50" s="50">
        <f t="shared" si="32"/>
        <v>0</v>
      </c>
      <c r="V50" s="50">
        <v>0</v>
      </c>
      <c r="W50" s="50">
        <f t="shared" si="33"/>
        <v>0</v>
      </c>
      <c r="X50" s="50">
        <f t="shared" si="34"/>
        <v>0</v>
      </c>
      <c r="Y50" s="60">
        <f t="shared" si="35"/>
        <v>0</v>
      </c>
      <c r="Z50" s="59"/>
    </row>
    <row r="51" spans="2:26" ht="15.75" x14ac:dyDescent="0.25">
      <c r="B51" s="67" t="s">
        <v>82</v>
      </c>
      <c r="C51" s="68">
        <v>20</v>
      </c>
      <c r="D51" s="72">
        <v>20</v>
      </c>
      <c r="E51" s="72">
        <v>20</v>
      </c>
      <c r="F51" s="8" t="s">
        <v>95</v>
      </c>
      <c r="G51" s="19">
        <v>20</v>
      </c>
      <c r="H51" s="19">
        <v>20</v>
      </c>
      <c r="I51" s="19">
        <v>20</v>
      </c>
      <c r="J51" s="50">
        <v>2</v>
      </c>
      <c r="K51" s="50">
        <f t="shared" si="24"/>
        <v>0.4</v>
      </c>
      <c r="L51" s="50">
        <f t="shared" si="25"/>
        <v>0.4</v>
      </c>
      <c r="M51" s="50">
        <f t="shared" si="26"/>
        <v>0.4</v>
      </c>
      <c r="N51" s="50">
        <v>0.1</v>
      </c>
      <c r="O51" s="50">
        <f t="shared" si="27"/>
        <v>0.02</v>
      </c>
      <c r="P51" s="50">
        <f t="shared" si="28"/>
        <v>0.02</v>
      </c>
      <c r="Q51" s="50">
        <f t="shared" si="29"/>
        <v>0.02</v>
      </c>
      <c r="R51" s="50">
        <v>1.2</v>
      </c>
      <c r="S51" s="50">
        <f t="shared" si="30"/>
        <v>0.24</v>
      </c>
      <c r="T51" s="50">
        <f t="shared" si="31"/>
        <v>0.24</v>
      </c>
      <c r="U51" s="50">
        <f t="shared" si="32"/>
        <v>0.24</v>
      </c>
      <c r="V51" s="50">
        <v>13</v>
      </c>
      <c r="W51" s="50">
        <f t="shared" si="33"/>
        <v>2.6</v>
      </c>
      <c r="X51" s="50">
        <f t="shared" si="34"/>
        <v>2.6</v>
      </c>
      <c r="Y51" s="60">
        <f t="shared" si="35"/>
        <v>2.6</v>
      </c>
      <c r="Z51" s="59"/>
    </row>
    <row r="52" spans="2:26" ht="15.75" x14ac:dyDescent="0.25">
      <c r="B52" s="67"/>
      <c r="C52" s="68"/>
      <c r="D52" s="72"/>
      <c r="E52" s="72"/>
      <c r="F52" s="8" t="s">
        <v>96</v>
      </c>
      <c r="G52" s="19">
        <v>4</v>
      </c>
      <c r="H52" s="19">
        <v>4</v>
      </c>
      <c r="I52" s="19">
        <v>4</v>
      </c>
      <c r="J52" s="50">
        <v>0</v>
      </c>
      <c r="K52" s="50">
        <f t="shared" si="24"/>
        <v>0</v>
      </c>
      <c r="L52" s="50">
        <f t="shared" si="25"/>
        <v>0</v>
      </c>
      <c r="M52" s="50">
        <f t="shared" si="26"/>
        <v>0</v>
      </c>
      <c r="N52" s="50">
        <v>99.9</v>
      </c>
      <c r="O52" s="50">
        <f t="shared" si="27"/>
        <v>3.9960000000000004</v>
      </c>
      <c r="P52" s="50">
        <f t="shared" si="28"/>
        <v>3.9960000000000004</v>
      </c>
      <c r="Q52" s="50">
        <f t="shared" si="29"/>
        <v>3.9960000000000004</v>
      </c>
      <c r="R52" s="50">
        <v>0</v>
      </c>
      <c r="S52" s="50">
        <f t="shared" si="30"/>
        <v>0</v>
      </c>
      <c r="T52" s="50">
        <f t="shared" si="31"/>
        <v>0</v>
      </c>
      <c r="U52" s="50">
        <f t="shared" si="32"/>
        <v>0</v>
      </c>
      <c r="V52" s="50">
        <v>899</v>
      </c>
      <c r="W52" s="50">
        <f t="shared" si="33"/>
        <v>35.96</v>
      </c>
      <c r="X52" s="50">
        <f t="shared" si="34"/>
        <v>35.96</v>
      </c>
      <c r="Y52" s="60">
        <f t="shared" si="35"/>
        <v>35.96</v>
      </c>
      <c r="Z52" s="59"/>
    </row>
    <row r="53" spans="2:26" ht="15.75" x14ac:dyDescent="0.25">
      <c r="B53" s="67"/>
      <c r="C53" s="68"/>
      <c r="D53" s="72"/>
      <c r="E53" s="72"/>
      <c r="F53" s="8" t="s">
        <v>26</v>
      </c>
      <c r="G53" s="19">
        <v>10</v>
      </c>
      <c r="H53" s="19">
        <v>10</v>
      </c>
      <c r="I53" s="19">
        <v>10</v>
      </c>
      <c r="J53" s="50">
        <v>11.1</v>
      </c>
      <c r="K53" s="50">
        <f t="shared" si="24"/>
        <v>1.1100000000000001</v>
      </c>
      <c r="L53" s="50">
        <f t="shared" si="25"/>
        <v>1.1100000000000001</v>
      </c>
      <c r="M53" s="50">
        <f t="shared" si="26"/>
        <v>1.1100000000000001</v>
      </c>
      <c r="N53" s="50">
        <v>1.5</v>
      </c>
      <c r="O53" s="50">
        <f t="shared" si="27"/>
        <v>0.15</v>
      </c>
      <c r="P53" s="50">
        <f t="shared" si="28"/>
        <v>0.15</v>
      </c>
      <c r="Q53" s="50">
        <f t="shared" si="29"/>
        <v>0.15</v>
      </c>
      <c r="R53" s="50">
        <v>67.8</v>
      </c>
      <c r="S53" s="50">
        <f t="shared" si="30"/>
        <v>6.78</v>
      </c>
      <c r="T53" s="50">
        <f t="shared" si="31"/>
        <v>6.78</v>
      </c>
      <c r="U53" s="50">
        <f t="shared" si="32"/>
        <v>6.78</v>
      </c>
      <c r="V53" s="50">
        <v>329</v>
      </c>
      <c r="W53" s="50">
        <f t="shared" si="33"/>
        <v>32.9</v>
      </c>
      <c r="X53" s="50">
        <f t="shared" si="34"/>
        <v>32.9</v>
      </c>
      <c r="Y53" s="60">
        <f t="shared" si="35"/>
        <v>32.9</v>
      </c>
      <c r="Z53" s="59"/>
    </row>
    <row r="54" spans="2:26" ht="15.75" x14ac:dyDescent="0.25">
      <c r="B54" s="67"/>
      <c r="C54" s="68"/>
      <c r="D54" s="72"/>
      <c r="E54" s="72"/>
      <c r="F54" s="8" t="s">
        <v>97</v>
      </c>
      <c r="G54" s="19">
        <v>20</v>
      </c>
      <c r="H54" s="19">
        <v>20</v>
      </c>
      <c r="I54" s="19">
        <v>20</v>
      </c>
      <c r="J54" s="50">
        <v>3.6</v>
      </c>
      <c r="K54" s="50">
        <f t="shared" si="24"/>
        <v>0.72</v>
      </c>
      <c r="L54" s="50">
        <f t="shared" si="25"/>
        <v>0.72</v>
      </c>
      <c r="M54" s="50">
        <f t="shared" si="26"/>
        <v>0.72</v>
      </c>
      <c r="N54" s="50">
        <v>0</v>
      </c>
      <c r="O54" s="50">
        <f t="shared" si="27"/>
        <v>0</v>
      </c>
      <c r="P54" s="50">
        <f t="shared" si="28"/>
        <v>0</v>
      </c>
      <c r="Q54" s="50">
        <f t="shared" si="29"/>
        <v>0</v>
      </c>
      <c r="R54" s="50">
        <v>11.8</v>
      </c>
      <c r="S54" s="50">
        <f t="shared" si="30"/>
        <v>2.36</v>
      </c>
      <c r="T54" s="50">
        <f t="shared" si="31"/>
        <v>2.36</v>
      </c>
      <c r="U54" s="50">
        <f t="shared" si="32"/>
        <v>2.36</v>
      </c>
      <c r="V54" s="50">
        <v>63</v>
      </c>
      <c r="W54" s="50">
        <f t="shared" si="33"/>
        <v>12.6</v>
      </c>
      <c r="X54" s="50">
        <f t="shared" si="34"/>
        <v>12.6</v>
      </c>
      <c r="Y54" s="60">
        <f t="shared" si="35"/>
        <v>12.6</v>
      </c>
      <c r="Z54" s="59"/>
    </row>
    <row r="55" spans="2:26" ht="15.75" x14ac:dyDescent="0.25">
      <c r="B55" s="67"/>
      <c r="C55" s="68"/>
      <c r="D55" s="72"/>
      <c r="E55" s="72"/>
      <c r="F55" s="8" t="s">
        <v>22</v>
      </c>
      <c r="G55" s="19">
        <v>16</v>
      </c>
      <c r="H55" s="19">
        <v>16</v>
      </c>
      <c r="I55" s="19">
        <v>16</v>
      </c>
      <c r="J55" s="50">
        <v>1.3</v>
      </c>
      <c r="K55" s="50">
        <f t="shared" si="24"/>
        <v>0.20800000000000002</v>
      </c>
      <c r="L55" s="50">
        <f t="shared" si="25"/>
        <v>0.20800000000000002</v>
      </c>
      <c r="M55" s="50">
        <f t="shared" si="26"/>
        <v>0.20800000000000002</v>
      </c>
      <c r="N55" s="50">
        <v>0.1</v>
      </c>
      <c r="O55" s="50">
        <f t="shared" si="27"/>
        <v>1.6E-2</v>
      </c>
      <c r="P55" s="50">
        <f t="shared" si="28"/>
        <v>1.6E-2</v>
      </c>
      <c r="Q55" s="50">
        <f t="shared" si="29"/>
        <v>1.6E-2</v>
      </c>
      <c r="R55" s="50">
        <v>7</v>
      </c>
      <c r="S55" s="50">
        <f t="shared" si="30"/>
        <v>1.1200000000000001</v>
      </c>
      <c r="T55" s="50">
        <f t="shared" si="31"/>
        <v>1.1200000000000001</v>
      </c>
      <c r="U55" s="50">
        <f t="shared" si="32"/>
        <v>1.1200000000000001</v>
      </c>
      <c r="V55" s="50">
        <v>33</v>
      </c>
      <c r="W55" s="50">
        <f t="shared" si="33"/>
        <v>5.28</v>
      </c>
      <c r="X55" s="50">
        <f t="shared" si="34"/>
        <v>5.28</v>
      </c>
      <c r="Y55" s="60">
        <f t="shared" si="35"/>
        <v>5.28</v>
      </c>
      <c r="Z55" s="59"/>
    </row>
    <row r="56" spans="2:26" ht="15.75" x14ac:dyDescent="0.25">
      <c r="B56" s="67"/>
      <c r="C56" s="68"/>
      <c r="D56" s="72"/>
      <c r="E56" s="72"/>
      <c r="F56" s="8" t="s">
        <v>23</v>
      </c>
      <c r="G56" s="19">
        <v>4</v>
      </c>
      <c r="H56" s="19">
        <v>4</v>
      </c>
      <c r="I56" s="19">
        <v>4</v>
      </c>
      <c r="J56" s="50">
        <v>1.7</v>
      </c>
      <c r="K56" s="50">
        <f t="shared" si="24"/>
        <v>6.8000000000000005E-2</v>
      </c>
      <c r="L56" s="50">
        <f t="shared" si="25"/>
        <v>6.8000000000000005E-2</v>
      </c>
      <c r="M56" s="50">
        <f t="shared" si="26"/>
        <v>6.8000000000000005E-2</v>
      </c>
      <c r="N56" s="50">
        <v>0</v>
      </c>
      <c r="O56" s="50">
        <f t="shared" si="27"/>
        <v>0</v>
      </c>
      <c r="P56" s="50">
        <f t="shared" si="28"/>
        <v>0</v>
      </c>
      <c r="Q56" s="50">
        <f t="shared" si="29"/>
        <v>0</v>
      </c>
      <c r="R56" s="50">
        <v>9.5</v>
      </c>
      <c r="S56" s="50">
        <f t="shared" si="30"/>
        <v>0.38</v>
      </c>
      <c r="T56" s="50">
        <f t="shared" si="31"/>
        <v>0.38</v>
      </c>
      <c r="U56" s="50">
        <f t="shared" si="32"/>
        <v>0.38</v>
      </c>
      <c r="V56" s="50">
        <v>43</v>
      </c>
      <c r="W56" s="50">
        <f t="shared" si="33"/>
        <v>1.72</v>
      </c>
      <c r="X56" s="50">
        <f t="shared" si="34"/>
        <v>1.72</v>
      </c>
      <c r="Y56" s="60">
        <f t="shared" si="35"/>
        <v>1.72</v>
      </c>
      <c r="Z56" s="59"/>
    </row>
    <row r="57" spans="2:26" ht="15.75" x14ac:dyDescent="0.25">
      <c r="B57" s="67"/>
      <c r="C57" s="68"/>
      <c r="D57" s="72"/>
      <c r="E57" s="72"/>
      <c r="F57" s="8" t="s">
        <v>35</v>
      </c>
      <c r="G57" s="19">
        <v>3</v>
      </c>
      <c r="H57" s="19">
        <v>3</v>
      </c>
      <c r="I57" s="19">
        <v>3</v>
      </c>
      <c r="J57" s="50">
        <v>0</v>
      </c>
      <c r="K57" s="50">
        <f t="shared" si="24"/>
        <v>0</v>
      </c>
      <c r="L57" s="50">
        <f t="shared" si="25"/>
        <v>0</v>
      </c>
      <c r="M57" s="50">
        <f t="shared" si="26"/>
        <v>0</v>
      </c>
      <c r="N57" s="50">
        <v>0</v>
      </c>
      <c r="O57" s="50">
        <f t="shared" si="27"/>
        <v>0</v>
      </c>
      <c r="P57" s="50">
        <f t="shared" si="28"/>
        <v>0</v>
      </c>
      <c r="Q57" s="50">
        <f t="shared" si="29"/>
        <v>0</v>
      </c>
      <c r="R57" s="50">
        <v>99.8</v>
      </c>
      <c r="S57" s="50">
        <f t="shared" si="30"/>
        <v>2.9939999999999998</v>
      </c>
      <c r="T57" s="50">
        <f t="shared" si="31"/>
        <v>2.9939999999999998</v>
      </c>
      <c r="U57" s="50">
        <f t="shared" si="32"/>
        <v>2.9939999999999998</v>
      </c>
      <c r="V57" s="50">
        <v>374</v>
      </c>
      <c r="W57" s="50">
        <f t="shared" si="33"/>
        <v>11.22</v>
      </c>
      <c r="X57" s="50">
        <f t="shared" si="34"/>
        <v>11.22</v>
      </c>
      <c r="Y57" s="60">
        <f t="shared" si="35"/>
        <v>11.22</v>
      </c>
      <c r="Z57" s="59"/>
    </row>
    <row r="58" spans="2:26" ht="15.75" x14ac:dyDescent="0.25">
      <c r="B58" s="67"/>
      <c r="C58" s="68"/>
      <c r="D58" s="72"/>
      <c r="E58" s="72"/>
      <c r="F58" s="8" t="s">
        <v>27</v>
      </c>
      <c r="G58" s="19">
        <v>1</v>
      </c>
      <c r="H58" s="19">
        <v>1</v>
      </c>
      <c r="I58" s="19">
        <v>1</v>
      </c>
      <c r="J58" s="50">
        <v>0</v>
      </c>
      <c r="K58" s="50">
        <f t="shared" si="24"/>
        <v>0</v>
      </c>
      <c r="L58" s="50">
        <f t="shared" si="25"/>
        <v>0</v>
      </c>
      <c r="M58" s="50">
        <f t="shared" si="26"/>
        <v>0</v>
      </c>
      <c r="N58" s="50">
        <v>0</v>
      </c>
      <c r="O58" s="50">
        <f t="shared" si="27"/>
        <v>0</v>
      </c>
      <c r="P58" s="50">
        <f t="shared" si="28"/>
        <v>0</v>
      </c>
      <c r="Q58" s="50">
        <f t="shared" si="29"/>
        <v>0</v>
      </c>
      <c r="R58" s="50">
        <v>0</v>
      </c>
      <c r="S58" s="50">
        <f t="shared" si="30"/>
        <v>0</v>
      </c>
      <c r="T58" s="50">
        <f t="shared" si="31"/>
        <v>0</v>
      </c>
      <c r="U58" s="50">
        <f t="shared" si="32"/>
        <v>0</v>
      </c>
      <c r="V58" s="50">
        <v>0</v>
      </c>
      <c r="W58" s="50">
        <f t="shared" si="33"/>
        <v>0</v>
      </c>
      <c r="X58" s="50">
        <f t="shared" si="34"/>
        <v>0</v>
      </c>
      <c r="Y58" s="60">
        <f t="shared" si="35"/>
        <v>0</v>
      </c>
      <c r="Z58" s="59"/>
    </row>
    <row r="59" spans="2:26" ht="15.75" x14ac:dyDescent="0.25">
      <c r="B59" s="67" t="s">
        <v>83</v>
      </c>
      <c r="C59" s="68">
        <v>100</v>
      </c>
      <c r="D59" s="68">
        <v>130</v>
      </c>
      <c r="E59" s="68">
        <v>150</v>
      </c>
      <c r="F59" s="31" t="s">
        <v>84</v>
      </c>
      <c r="G59" s="19">
        <v>35</v>
      </c>
      <c r="H59" s="19">
        <v>46</v>
      </c>
      <c r="I59" s="19">
        <v>53</v>
      </c>
      <c r="J59" s="50">
        <v>10.4</v>
      </c>
      <c r="K59" s="50">
        <f t="shared" si="24"/>
        <v>3.64</v>
      </c>
      <c r="L59" s="50">
        <f t="shared" si="25"/>
        <v>4.7840000000000007</v>
      </c>
      <c r="M59" s="50">
        <f t="shared" si="26"/>
        <v>5.5120000000000005</v>
      </c>
      <c r="N59" s="50">
        <v>0.9</v>
      </c>
      <c r="O59" s="50">
        <f t="shared" si="27"/>
        <v>0.315</v>
      </c>
      <c r="P59" s="50">
        <f t="shared" si="28"/>
        <v>0.41399999999999998</v>
      </c>
      <c r="Q59" s="50">
        <f t="shared" si="29"/>
        <v>0.47700000000000004</v>
      </c>
      <c r="R59" s="50">
        <v>75.2</v>
      </c>
      <c r="S59" s="50">
        <f t="shared" si="30"/>
        <v>26.32</v>
      </c>
      <c r="T59" s="50">
        <f t="shared" si="31"/>
        <v>34.592000000000006</v>
      </c>
      <c r="U59" s="50">
        <f t="shared" si="32"/>
        <v>39.856000000000002</v>
      </c>
      <c r="V59" s="50">
        <v>332</v>
      </c>
      <c r="W59" s="50">
        <f t="shared" si="33"/>
        <v>116.2</v>
      </c>
      <c r="X59" s="50">
        <f t="shared" si="34"/>
        <v>152.72</v>
      </c>
      <c r="Y59" s="60">
        <f t="shared" si="35"/>
        <v>175.96</v>
      </c>
      <c r="Z59" s="59"/>
    </row>
    <row r="60" spans="2:26" ht="15.75" x14ac:dyDescent="0.25">
      <c r="B60" s="67"/>
      <c r="C60" s="68"/>
      <c r="D60" s="68"/>
      <c r="E60" s="68"/>
      <c r="F60" s="8" t="s">
        <v>85</v>
      </c>
      <c r="G60" s="51">
        <v>5</v>
      </c>
      <c r="H60" s="19">
        <v>5</v>
      </c>
      <c r="I60" s="19">
        <v>5</v>
      </c>
      <c r="J60" s="50">
        <v>1.3</v>
      </c>
      <c r="K60" s="50">
        <f t="shared" si="24"/>
        <v>6.5000000000000002E-2</v>
      </c>
      <c r="L60" s="50">
        <f t="shared" si="25"/>
        <v>6.5000000000000002E-2</v>
      </c>
      <c r="M60" s="50">
        <f t="shared" si="26"/>
        <v>6.5000000000000002E-2</v>
      </c>
      <c r="N60" s="50">
        <v>72.5</v>
      </c>
      <c r="O60" s="50">
        <f t="shared" si="27"/>
        <v>3.625</v>
      </c>
      <c r="P60" s="50">
        <f t="shared" si="28"/>
        <v>3.625</v>
      </c>
      <c r="Q60" s="50">
        <f t="shared" si="29"/>
        <v>3.625</v>
      </c>
      <c r="R60" s="50">
        <v>0.9</v>
      </c>
      <c r="S60" s="50">
        <f t="shared" si="30"/>
        <v>4.4999999999999998E-2</v>
      </c>
      <c r="T60" s="50">
        <f t="shared" si="31"/>
        <v>4.4999999999999998E-2</v>
      </c>
      <c r="U60" s="50">
        <f t="shared" si="32"/>
        <v>4.4999999999999998E-2</v>
      </c>
      <c r="V60" s="50">
        <v>661</v>
      </c>
      <c r="W60" s="50">
        <f t="shared" si="33"/>
        <v>33.049999999999997</v>
      </c>
      <c r="X60" s="50">
        <f t="shared" si="34"/>
        <v>33.049999999999997</v>
      </c>
      <c r="Y60" s="60">
        <f t="shared" si="35"/>
        <v>33.049999999999997</v>
      </c>
      <c r="Z60" s="59"/>
    </row>
    <row r="61" spans="2:26" ht="15.75" x14ac:dyDescent="0.25">
      <c r="B61" s="67"/>
      <c r="C61" s="68"/>
      <c r="D61" s="68"/>
      <c r="E61" s="68"/>
      <c r="F61" s="8" t="s">
        <v>27</v>
      </c>
      <c r="G61" s="51">
        <v>1</v>
      </c>
      <c r="H61" s="19">
        <v>1</v>
      </c>
      <c r="I61" s="19">
        <v>1</v>
      </c>
      <c r="J61" s="50">
        <v>0</v>
      </c>
      <c r="K61" s="50">
        <f t="shared" si="24"/>
        <v>0</v>
      </c>
      <c r="L61" s="50">
        <f t="shared" si="25"/>
        <v>0</v>
      </c>
      <c r="M61" s="50">
        <f t="shared" si="26"/>
        <v>0</v>
      </c>
      <c r="N61" s="50">
        <v>0</v>
      </c>
      <c r="O61" s="50">
        <f t="shared" si="27"/>
        <v>0</v>
      </c>
      <c r="P61" s="50">
        <f t="shared" si="28"/>
        <v>0</v>
      </c>
      <c r="Q61" s="50">
        <f t="shared" si="29"/>
        <v>0</v>
      </c>
      <c r="R61" s="50">
        <v>0</v>
      </c>
      <c r="S61" s="50">
        <f t="shared" si="30"/>
        <v>0</v>
      </c>
      <c r="T61" s="50">
        <f t="shared" si="31"/>
        <v>0</v>
      </c>
      <c r="U61" s="50">
        <f t="shared" si="32"/>
        <v>0</v>
      </c>
      <c r="V61" s="50">
        <v>0</v>
      </c>
      <c r="W61" s="50">
        <f t="shared" si="33"/>
        <v>0</v>
      </c>
      <c r="X61" s="50">
        <f t="shared" si="34"/>
        <v>0</v>
      </c>
      <c r="Y61" s="60">
        <f t="shared" si="35"/>
        <v>0</v>
      </c>
      <c r="Z61" s="59"/>
    </row>
    <row r="62" spans="2:26" ht="15.75" x14ac:dyDescent="0.25">
      <c r="B62" s="53" t="s">
        <v>98</v>
      </c>
      <c r="C62" s="51">
        <v>20</v>
      </c>
      <c r="D62" s="51">
        <v>20</v>
      </c>
      <c r="E62" s="51">
        <v>20</v>
      </c>
      <c r="F62" s="8" t="s">
        <v>87</v>
      </c>
      <c r="G62" s="19">
        <v>20</v>
      </c>
      <c r="H62" s="19">
        <v>20</v>
      </c>
      <c r="I62" s="19">
        <v>20</v>
      </c>
      <c r="J62" s="50">
        <v>23.5</v>
      </c>
      <c r="K62" s="50">
        <f t="shared" si="24"/>
        <v>4.7</v>
      </c>
      <c r="L62" s="50">
        <f t="shared" si="25"/>
        <v>4.7</v>
      </c>
      <c r="M62" s="50">
        <f t="shared" si="26"/>
        <v>4.7</v>
      </c>
      <c r="N62" s="50">
        <v>30.9</v>
      </c>
      <c r="O62" s="50">
        <f t="shared" si="27"/>
        <v>6.18</v>
      </c>
      <c r="P62" s="50">
        <f t="shared" si="28"/>
        <v>6.18</v>
      </c>
      <c r="Q62" s="50">
        <f t="shared" si="29"/>
        <v>6.18</v>
      </c>
      <c r="R62" s="50">
        <v>0</v>
      </c>
      <c r="S62" s="50">
        <f t="shared" si="30"/>
        <v>0</v>
      </c>
      <c r="T62" s="50">
        <f t="shared" si="31"/>
        <v>0</v>
      </c>
      <c r="U62" s="50">
        <f t="shared" si="32"/>
        <v>0</v>
      </c>
      <c r="V62" s="50">
        <v>380</v>
      </c>
      <c r="W62" s="50">
        <f t="shared" si="33"/>
        <v>76</v>
      </c>
      <c r="X62" s="50">
        <f t="shared" si="34"/>
        <v>76</v>
      </c>
      <c r="Y62" s="60">
        <f t="shared" si="35"/>
        <v>76</v>
      </c>
      <c r="Z62" s="59"/>
    </row>
    <row r="63" spans="2:26" ht="15.75" x14ac:dyDescent="0.25">
      <c r="B63" s="67" t="s">
        <v>88</v>
      </c>
      <c r="C63" s="68">
        <v>200</v>
      </c>
      <c r="D63" s="68">
        <v>200</v>
      </c>
      <c r="E63" s="68">
        <v>200</v>
      </c>
      <c r="F63" s="8" t="s">
        <v>99</v>
      </c>
      <c r="G63" s="29">
        <v>20</v>
      </c>
      <c r="H63" s="32">
        <v>20</v>
      </c>
      <c r="I63" s="32">
        <v>20</v>
      </c>
      <c r="J63" s="50">
        <v>2.2999999999999998</v>
      </c>
      <c r="K63" s="50">
        <f t="shared" si="24"/>
        <v>0.46</v>
      </c>
      <c r="L63" s="50">
        <f t="shared" si="25"/>
        <v>0.46</v>
      </c>
      <c r="M63" s="50">
        <f t="shared" si="26"/>
        <v>0.46</v>
      </c>
      <c r="N63" s="50">
        <v>0</v>
      </c>
      <c r="O63" s="50">
        <f t="shared" si="27"/>
        <v>0</v>
      </c>
      <c r="P63" s="50">
        <f t="shared" si="28"/>
        <v>0</v>
      </c>
      <c r="Q63" s="50">
        <f t="shared" si="29"/>
        <v>0</v>
      </c>
      <c r="R63" s="50">
        <v>59</v>
      </c>
      <c r="S63" s="50">
        <f t="shared" si="30"/>
        <v>11.8</v>
      </c>
      <c r="T63" s="50">
        <f t="shared" si="31"/>
        <v>11.8</v>
      </c>
      <c r="U63" s="50">
        <f t="shared" si="32"/>
        <v>11.8</v>
      </c>
      <c r="V63" s="50">
        <v>245</v>
      </c>
      <c r="W63" s="50">
        <f t="shared" si="33"/>
        <v>49</v>
      </c>
      <c r="X63" s="50">
        <f t="shared" si="34"/>
        <v>49</v>
      </c>
      <c r="Y63" s="60">
        <f t="shared" si="35"/>
        <v>49</v>
      </c>
      <c r="Z63" s="59"/>
    </row>
    <row r="64" spans="2:26" ht="15.75" x14ac:dyDescent="0.25">
      <c r="B64" s="67"/>
      <c r="C64" s="68"/>
      <c r="D64" s="68"/>
      <c r="E64" s="68"/>
      <c r="F64" s="28" t="s">
        <v>35</v>
      </c>
      <c r="G64" s="51">
        <v>20</v>
      </c>
      <c r="H64" s="19">
        <v>20</v>
      </c>
      <c r="I64" s="19">
        <v>20</v>
      </c>
      <c r="J64" s="50">
        <v>0</v>
      </c>
      <c r="K64" s="50">
        <f t="shared" si="24"/>
        <v>0</v>
      </c>
      <c r="L64" s="50">
        <f t="shared" si="25"/>
        <v>0</v>
      </c>
      <c r="M64" s="50">
        <f t="shared" si="26"/>
        <v>0</v>
      </c>
      <c r="N64" s="50">
        <v>0</v>
      </c>
      <c r="O64" s="50">
        <f t="shared" si="27"/>
        <v>0</v>
      </c>
      <c r="P64" s="50">
        <f t="shared" si="28"/>
        <v>0</v>
      </c>
      <c r="Q64" s="50">
        <f t="shared" si="29"/>
        <v>0</v>
      </c>
      <c r="R64" s="50">
        <v>99.8</v>
      </c>
      <c r="S64" s="50">
        <f t="shared" si="30"/>
        <v>19.96</v>
      </c>
      <c r="T64" s="50">
        <f t="shared" si="31"/>
        <v>19.96</v>
      </c>
      <c r="U64" s="50">
        <f t="shared" si="32"/>
        <v>19.96</v>
      </c>
      <c r="V64" s="50">
        <v>374</v>
      </c>
      <c r="W64" s="50">
        <f t="shared" si="33"/>
        <v>74.8</v>
      </c>
      <c r="X64" s="50">
        <f t="shared" si="34"/>
        <v>74.8</v>
      </c>
      <c r="Y64" s="60">
        <f t="shared" si="35"/>
        <v>74.8</v>
      </c>
      <c r="Z64" s="59"/>
    </row>
    <row r="65" spans="2:26" ht="15.75" x14ac:dyDescent="0.25">
      <c r="B65" s="67"/>
      <c r="C65" s="68"/>
      <c r="D65" s="68"/>
      <c r="E65" s="68"/>
      <c r="F65" s="8" t="s">
        <v>68</v>
      </c>
      <c r="G65" s="51">
        <v>1</v>
      </c>
      <c r="H65" s="19">
        <v>1</v>
      </c>
      <c r="I65" s="19">
        <v>1</v>
      </c>
      <c r="J65" s="50">
        <v>0.5</v>
      </c>
      <c r="K65" s="50">
        <f t="shared" si="24"/>
        <v>5.0000000000000001E-3</v>
      </c>
      <c r="L65" s="50">
        <f t="shared" si="25"/>
        <v>5.0000000000000001E-3</v>
      </c>
      <c r="M65" s="50">
        <f t="shared" si="26"/>
        <v>5.0000000000000001E-3</v>
      </c>
      <c r="N65" s="50">
        <v>0.3</v>
      </c>
      <c r="O65" s="50">
        <f t="shared" si="27"/>
        <v>3.0000000000000001E-3</v>
      </c>
      <c r="P65" s="50">
        <f t="shared" si="28"/>
        <v>3.0000000000000001E-3</v>
      </c>
      <c r="Q65" s="50">
        <f t="shared" si="29"/>
        <v>3.0000000000000001E-3</v>
      </c>
      <c r="R65" s="50">
        <v>6.5</v>
      </c>
      <c r="S65" s="50">
        <f t="shared" si="30"/>
        <v>6.5000000000000002E-2</v>
      </c>
      <c r="T65" s="50">
        <f t="shared" si="31"/>
        <v>6.5000000000000002E-2</v>
      </c>
      <c r="U65" s="50">
        <f t="shared" si="32"/>
        <v>6.5000000000000002E-2</v>
      </c>
      <c r="V65" s="50">
        <v>22</v>
      </c>
      <c r="W65" s="50">
        <f t="shared" si="33"/>
        <v>0.22</v>
      </c>
      <c r="X65" s="50">
        <f t="shared" si="34"/>
        <v>0.22</v>
      </c>
      <c r="Y65" s="60">
        <f t="shared" si="35"/>
        <v>0.22</v>
      </c>
      <c r="Z65" s="59"/>
    </row>
    <row r="66" spans="2:26" ht="31.5" x14ac:dyDescent="0.25">
      <c r="B66" s="109" t="s">
        <v>37</v>
      </c>
      <c r="C66" s="51">
        <v>20</v>
      </c>
      <c r="D66" s="51">
        <v>35</v>
      </c>
      <c r="E66" s="51">
        <v>40</v>
      </c>
      <c r="F66" s="11" t="s">
        <v>37</v>
      </c>
      <c r="G66" s="19">
        <v>20</v>
      </c>
      <c r="H66" s="19">
        <v>35</v>
      </c>
      <c r="I66" s="19">
        <v>40</v>
      </c>
      <c r="J66" s="50">
        <v>6.5</v>
      </c>
      <c r="K66" s="50">
        <f t="shared" si="24"/>
        <v>1.3</v>
      </c>
      <c r="L66" s="50">
        <f t="shared" si="25"/>
        <v>2.2749999999999999</v>
      </c>
      <c r="M66" s="50">
        <f t="shared" si="26"/>
        <v>2.6</v>
      </c>
      <c r="N66" s="50">
        <v>1</v>
      </c>
      <c r="O66" s="50">
        <f t="shared" si="27"/>
        <v>0.2</v>
      </c>
      <c r="P66" s="50">
        <f t="shared" si="28"/>
        <v>0.35</v>
      </c>
      <c r="Q66" s="50">
        <f t="shared" si="29"/>
        <v>0.4</v>
      </c>
      <c r="R66" s="50">
        <v>40.1</v>
      </c>
      <c r="S66" s="50">
        <f t="shared" si="30"/>
        <v>8.02</v>
      </c>
      <c r="T66" s="50">
        <f t="shared" si="31"/>
        <v>14.035</v>
      </c>
      <c r="U66" s="50">
        <f t="shared" si="32"/>
        <v>16.04</v>
      </c>
      <c r="V66" s="50">
        <v>190</v>
      </c>
      <c r="W66" s="50">
        <f t="shared" si="33"/>
        <v>38</v>
      </c>
      <c r="X66" s="50">
        <f t="shared" si="34"/>
        <v>66.5</v>
      </c>
      <c r="Y66" s="60">
        <f t="shared" si="35"/>
        <v>76</v>
      </c>
      <c r="Z66" s="59"/>
    </row>
    <row r="67" spans="2:26" ht="15.75" x14ac:dyDescent="0.25">
      <c r="B67" s="151"/>
      <c r="C67" s="49"/>
      <c r="D67" s="49"/>
      <c r="E67" s="49"/>
      <c r="F67" s="49"/>
      <c r="G67" s="49"/>
      <c r="H67" s="49"/>
      <c r="I67" s="49"/>
      <c r="J67" s="49"/>
      <c r="K67" s="152">
        <f>SUM(K45:K66)</f>
        <v>39.501999999999995</v>
      </c>
      <c r="L67" s="152">
        <f t="shared" ref="L67:Y67" si="36">SUM(L45:L66)</f>
        <v>55.068999999999996</v>
      </c>
      <c r="M67" s="152">
        <f t="shared" si="36"/>
        <v>69.499999999999972</v>
      </c>
      <c r="N67" s="152"/>
      <c r="O67" s="152">
        <f t="shared" si="36"/>
        <v>29.768999999999998</v>
      </c>
      <c r="P67" s="152">
        <f t="shared" si="36"/>
        <v>37.652999999999999</v>
      </c>
      <c r="Q67" s="152">
        <f t="shared" si="36"/>
        <v>61.378999999999998</v>
      </c>
      <c r="R67" s="152"/>
      <c r="S67" s="152">
        <f t="shared" si="36"/>
        <v>93.082999999999984</v>
      </c>
      <c r="T67" s="152">
        <f t="shared" si="36"/>
        <v>114.256</v>
      </c>
      <c r="U67" s="152">
        <f t="shared" si="36"/>
        <v>127.63799999999998</v>
      </c>
      <c r="V67" s="152"/>
      <c r="W67" s="152">
        <f t="shared" si="36"/>
        <v>669.58</v>
      </c>
      <c r="X67" s="152">
        <f t="shared" si="36"/>
        <v>826.23</v>
      </c>
      <c r="Y67" s="154">
        <f t="shared" si="36"/>
        <v>1091.21</v>
      </c>
      <c r="Z67" s="59"/>
    </row>
    <row r="68" spans="2:26" ht="15.75" x14ac:dyDescent="0.25">
      <c r="B68" s="155" t="s">
        <v>90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7"/>
      <c r="Z68" s="59"/>
    </row>
    <row r="69" spans="2:26" ht="15.75" x14ac:dyDescent="0.25">
      <c r="B69" s="116" t="s">
        <v>100</v>
      </c>
      <c r="C69" s="68">
        <v>60</v>
      </c>
      <c r="D69" s="68">
        <v>100</v>
      </c>
      <c r="E69" s="68">
        <v>100</v>
      </c>
      <c r="F69" s="8" t="s">
        <v>22</v>
      </c>
      <c r="G69" s="51">
        <v>52</v>
      </c>
      <c r="H69" s="51">
        <v>86</v>
      </c>
      <c r="I69" s="51">
        <v>86</v>
      </c>
      <c r="J69" s="50">
        <v>1.3</v>
      </c>
      <c r="K69" s="50">
        <f t="shared" ref="K69:K83" si="37">G69*J69/100</f>
        <v>0.67600000000000005</v>
      </c>
      <c r="L69" s="50">
        <f t="shared" ref="L69:L83" si="38">H69*J69/100</f>
        <v>1.1179999999999999</v>
      </c>
      <c r="M69" s="50">
        <f t="shared" ref="M69:M83" si="39">I69*J69/100</f>
        <v>1.1179999999999999</v>
      </c>
      <c r="N69" s="50">
        <v>0.1</v>
      </c>
      <c r="O69" s="50">
        <f t="shared" ref="O69:O83" si="40">G69*N69/100</f>
        <v>5.2000000000000005E-2</v>
      </c>
      <c r="P69" s="50">
        <f t="shared" ref="P69:P83" si="41">H69*N69/100</f>
        <v>8.5999999999999993E-2</v>
      </c>
      <c r="Q69" s="50">
        <f t="shared" ref="Q69:Q83" si="42">I69*N69/100</f>
        <v>8.5999999999999993E-2</v>
      </c>
      <c r="R69" s="50">
        <v>7</v>
      </c>
      <c r="S69" s="50">
        <f t="shared" ref="S69:S83" si="43">G69*R69/100</f>
        <v>3.64</v>
      </c>
      <c r="T69" s="50">
        <f t="shared" ref="T69:T83" si="44">H69*R69/100</f>
        <v>6.02</v>
      </c>
      <c r="U69" s="50">
        <f t="shared" ref="U69:U83" si="45">I69*R69/100</f>
        <v>6.02</v>
      </c>
      <c r="V69" s="50">
        <v>33</v>
      </c>
      <c r="W69" s="50">
        <f t="shared" ref="W69:W83" si="46">G69*V69/100</f>
        <v>17.16</v>
      </c>
      <c r="X69" s="50">
        <f t="shared" ref="X69:X83" si="47">H69*V69/100</f>
        <v>28.38</v>
      </c>
      <c r="Y69" s="60">
        <f t="shared" ref="Y69:Y86" si="48">I69*V69/100</f>
        <v>28.38</v>
      </c>
      <c r="Z69" s="59"/>
    </row>
    <row r="70" spans="2:26" ht="15.75" x14ac:dyDescent="0.25">
      <c r="B70" s="116"/>
      <c r="C70" s="68"/>
      <c r="D70" s="68"/>
      <c r="E70" s="68"/>
      <c r="F70" s="8" t="s">
        <v>87</v>
      </c>
      <c r="G70" s="51">
        <v>3</v>
      </c>
      <c r="H70" s="51">
        <v>4</v>
      </c>
      <c r="I70" s="51">
        <v>4</v>
      </c>
      <c r="J70" s="50">
        <v>23.5</v>
      </c>
      <c r="K70" s="50">
        <f t="shared" si="37"/>
        <v>0.70499999999999996</v>
      </c>
      <c r="L70" s="50">
        <f t="shared" si="38"/>
        <v>0.94</v>
      </c>
      <c r="M70" s="50">
        <f t="shared" si="39"/>
        <v>0.94</v>
      </c>
      <c r="N70" s="50">
        <v>30.9</v>
      </c>
      <c r="O70" s="50">
        <f t="shared" si="40"/>
        <v>0.92699999999999994</v>
      </c>
      <c r="P70" s="50">
        <f t="shared" si="41"/>
        <v>1.236</v>
      </c>
      <c r="Q70" s="50">
        <f t="shared" si="42"/>
        <v>1.236</v>
      </c>
      <c r="R70" s="50">
        <v>0</v>
      </c>
      <c r="S70" s="50">
        <f t="shared" si="43"/>
        <v>0</v>
      </c>
      <c r="T70" s="50">
        <f t="shared" si="44"/>
        <v>0</v>
      </c>
      <c r="U70" s="50">
        <f t="shared" si="45"/>
        <v>0</v>
      </c>
      <c r="V70" s="50">
        <v>661</v>
      </c>
      <c r="W70" s="50">
        <f t="shared" si="46"/>
        <v>19.829999999999998</v>
      </c>
      <c r="X70" s="50">
        <f t="shared" si="47"/>
        <v>26.44</v>
      </c>
      <c r="Y70" s="60">
        <f t="shared" si="48"/>
        <v>26.44</v>
      </c>
      <c r="Z70" s="59"/>
    </row>
    <row r="71" spans="2:26" ht="15.75" x14ac:dyDescent="0.25">
      <c r="B71" s="116"/>
      <c r="C71" s="68"/>
      <c r="D71" s="68"/>
      <c r="E71" s="68"/>
      <c r="F71" s="8" t="s">
        <v>24</v>
      </c>
      <c r="G71" s="51">
        <v>6</v>
      </c>
      <c r="H71" s="51">
        <v>10</v>
      </c>
      <c r="I71" s="51">
        <v>10</v>
      </c>
      <c r="J71" s="50">
        <v>0</v>
      </c>
      <c r="K71" s="50">
        <f t="shared" si="37"/>
        <v>0</v>
      </c>
      <c r="L71" s="50">
        <f t="shared" si="38"/>
        <v>0</v>
      </c>
      <c r="M71" s="50">
        <f t="shared" si="39"/>
        <v>0</v>
      </c>
      <c r="N71" s="50">
        <v>99.9</v>
      </c>
      <c r="O71" s="50">
        <f t="shared" si="40"/>
        <v>5.9940000000000007</v>
      </c>
      <c r="P71" s="50">
        <f t="shared" si="41"/>
        <v>9.99</v>
      </c>
      <c r="Q71" s="50">
        <f t="shared" si="42"/>
        <v>9.99</v>
      </c>
      <c r="R71" s="50">
        <v>0</v>
      </c>
      <c r="S71" s="50">
        <f t="shared" si="43"/>
        <v>0</v>
      </c>
      <c r="T71" s="50">
        <f t="shared" si="44"/>
        <v>0</v>
      </c>
      <c r="U71" s="50">
        <f t="shared" si="45"/>
        <v>0</v>
      </c>
      <c r="V71" s="50">
        <v>899</v>
      </c>
      <c r="W71" s="50">
        <f t="shared" si="46"/>
        <v>53.94</v>
      </c>
      <c r="X71" s="50">
        <f t="shared" si="47"/>
        <v>89.9</v>
      </c>
      <c r="Y71" s="60">
        <f t="shared" si="48"/>
        <v>89.9</v>
      </c>
      <c r="Z71" s="59"/>
    </row>
    <row r="72" spans="2:26" ht="31.5" customHeight="1" x14ac:dyDescent="0.25">
      <c r="B72" s="67" t="s">
        <v>101</v>
      </c>
      <c r="C72" s="68" t="s">
        <v>102</v>
      </c>
      <c r="D72" s="68" t="s">
        <v>103</v>
      </c>
      <c r="E72" s="68" t="s">
        <v>103</v>
      </c>
      <c r="F72" s="5" t="s">
        <v>104</v>
      </c>
      <c r="G72" s="51">
        <v>57</v>
      </c>
      <c r="H72" s="51">
        <v>57</v>
      </c>
      <c r="I72" s="51">
        <v>57</v>
      </c>
      <c r="J72" s="50">
        <v>67.7</v>
      </c>
      <c r="K72" s="50">
        <f t="shared" si="37"/>
        <v>38.588999999999999</v>
      </c>
      <c r="L72" s="50">
        <f t="shared" si="38"/>
        <v>38.588999999999999</v>
      </c>
      <c r="M72" s="50">
        <f t="shared" si="39"/>
        <v>38.588999999999999</v>
      </c>
      <c r="N72" s="50">
        <v>18.899999999999999</v>
      </c>
      <c r="O72" s="50">
        <f t="shared" si="40"/>
        <v>10.773</v>
      </c>
      <c r="P72" s="50">
        <f t="shared" si="41"/>
        <v>10.773</v>
      </c>
      <c r="Q72" s="50">
        <f t="shared" si="42"/>
        <v>10.773</v>
      </c>
      <c r="R72" s="50">
        <v>12.4</v>
      </c>
      <c r="S72" s="50">
        <f t="shared" si="43"/>
        <v>7.0680000000000005</v>
      </c>
      <c r="T72" s="50">
        <f t="shared" si="44"/>
        <v>7.0680000000000005</v>
      </c>
      <c r="U72" s="50">
        <f t="shared" si="45"/>
        <v>7.0680000000000005</v>
      </c>
      <c r="V72" s="50">
        <v>187</v>
      </c>
      <c r="W72" s="50">
        <f t="shared" si="46"/>
        <v>106.59</v>
      </c>
      <c r="X72" s="50">
        <f t="shared" si="47"/>
        <v>106.59</v>
      </c>
      <c r="Y72" s="60">
        <f t="shared" si="48"/>
        <v>106.59</v>
      </c>
      <c r="Z72" s="59"/>
    </row>
    <row r="73" spans="2:26" ht="15.75" x14ac:dyDescent="0.25">
      <c r="B73" s="67"/>
      <c r="C73" s="68"/>
      <c r="D73" s="68"/>
      <c r="E73" s="68"/>
      <c r="F73" s="8" t="s">
        <v>23</v>
      </c>
      <c r="G73" s="51">
        <v>5</v>
      </c>
      <c r="H73" s="51">
        <v>5</v>
      </c>
      <c r="I73" s="51">
        <v>5</v>
      </c>
      <c r="J73" s="50">
        <v>1.7</v>
      </c>
      <c r="K73" s="50">
        <f t="shared" si="37"/>
        <v>8.5000000000000006E-2</v>
      </c>
      <c r="L73" s="50">
        <f t="shared" si="38"/>
        <v>8.5000000000000006E-2</v>
      </c>
      <c r="M73" s="50">
        <f t="shared" si="39"/>
        <v>8.5000000000000006E-2</v>
      </c>
      <c r="N73" s="50">
        <v>0</v>
      </c>
      <c r="O73" s="50">
        <f t="shared" si="40"/>
        <v>0</v>
      </c>
      <c r="P73" s="50">
        <f t="shared" si="41"/>
        <v>0</v>
      </c>
      <c r="Q73" s="50">
        <f t="shared" si="42"/>
        <v>0</v>
      </c>
      <c r="R73" s="50">
        <v>9.5</v>
      </c>
      <c r="S73" s="50">
        <f t="shared" si="43"/>
        <v>0.47499999999999998</v>
      </c>
      <c r="T73" s="50">
        <f t="shared" si="44"/>
        <v>0.47499999999999998</v>
      </c>
      <c r="U73" s="50">
        <f t="shared" si="45"/>
        <v>0.47499999999999998</v>
      </c>
      <c r="V73" s="50">
        <v>43</v>
      </c>
      <c r="W73" s="50">
        <f t="shared" si="46"/>
        <v>2.15</v>
      </c>
      <c r="X73" s="50">
        <f t="shared" si="47"/>
        <v>2.15</v>
      </c>
      <c r="Y73" s="60">
        <f t="shared" si="48"/>
        <v>2.15</v>
      </c>
      <c r="Z73" s="59"/>
    </row>
    <row r="74" spans="2:26" ht="15.75" x14ac:dyDescent="0.25">
      <c r="B74" s="67"/>
      <c r="C74" s="68"/>
      <c r="D74" s="68"/>
      <c r="E74" s="68"/>
      <c r="F74" s="8" t="s">
        <v>105</v>
      </c>
      <c r="G74" s="51">
        <v>4</v>
      </c>
      <c r="H74" s="51">
        <v>4</v>
      </c>
      <c r="I74" s="51">
        <v>4</v>
      </c>
      <c r="J74" s="50">
        <v>12.7</v>
      </c>
      <c r="K74" s="50">
        <f t="shared" si="37"/>
        <v>0.50800000000000001</v>
      </c>
      <c r="L74" s="50">
        <f t="shared" si="38"/>
        <v>0.50800000000000001</v>
      </c>
      <c r="M74" s="50">
        <f t="shared" si="39"/>
        <v>0.50800000000000001</v>
      </c>
      <c r="N74" s="50">
        <v>11.5</v>
      </c>
      <c r="O74" s="50">
        <f t="shared" si="40"/>
        <v>0.46</v>
      </c>
      <c r="P74" s="50">
        <f t="shared" si="41"/>
        <v>0.46</v>
      </c>
      <c r="Q74" s="50">
        <f t="shared" si="42"/>
        <v>0.46</v>
      </c>
      <c r="R74" s="50">
        <v>0.7</v>
      </c>
      <c r="S74" s="50">
        <f t="shared" si="43"/>
        <v>2.7999999999999997E-2</v>
      </c>
      <c r="T74" s="50">
        <f t="shared" si="44"/>
        <v>2.7999999999999997E-2</v>
      </c>
      <c r="U74" s="50">
        <f t="shared" si="45"/>
        <v>2.7999999999999997E-2</v>
      </c>
      <c r="V74" s="50">
        <v>154</v>
      </c>
      <c r="W74" s="50">
        <f t="shared" si="46"/>
        <v>6.16</v>
      </c>
      <c r="X74" s="50">
        <f t="shared" si="47"/>
        <v>6.16</v>
      </c>
      <c r="Y74" s="60">
        <f t="shared" si="48"/>
        <v>6.16</v>
      </c>
      <c r="Z74" s="59"/>
    </row>
    <row r="75" spans="2:26" ht="15.75" x14ac:dyDescent="0.25">
      <c r="B75" s="67"/>
      <c r="C75" s="68"/>
      <c r="D75" s="68"/>
      <c r="E75" s="68"/>
      <c r="F75" s="8" t="s">
        <v>81</v>
      </c>
      <c r="G75" s="30">
        <v>12</v>
      </c>
      <c r="H75" s="30">
        <v>15</v>
      </c>
      <c r="I75" s="30">
        <v>15</v>
      </c>
      <c r="J75" s="50">
        <v>7</v>
      </c>
      <c r="K75" s="50">
        <f t="shared" si="37"/>
        <v>0.84</v>
      </c>
      <c r="L75" s="50">
        <f t="shared" si="38"/>
        <v>1.05</v>
      </c>
      <c r="M75" s="50">
        <f t="shared" si="39"/>
        <v>1.05</v>
      </c>
      <c r="N75" s="50">
        <v>6</v>
      </c>
      <c r="O75" s="50">
        <f t="shared" si="40"/>
        <v>0.72</v>
      </c>
      <c r="P75" s="50">
        <f t="shared" si="41"/>
        <v>0.9</v>
      </c>
      <c r="Q75" s="50">
        <f t="shared" si="42"/>
        <v>0.9</v>
      </c>
      <c r="R75" s="50">
        <v>77.3</v>
      </c>
      <c r="S75" s="50">
        <f t="shared" si="43"/>
        <v>9.2759999999999998</v>
      </c>
      <c r="T75" s="50">
        <f t="shared" si="44"/>
        <v>11.595000000000001</v>
      </c>
      <c r="U75" s="50">
        <f t="shared" si="45"/>
        <v>11.595000000000001</v>
      </c>
      <c r="V75" s="50">
        <v>323</v>
      </c>
      <c r="W75" s="50">
        <f t="shared" si="46"/>
        <v>38.76</v>
      </c>
      <c r="X75" s="50">
        <f t="shared" si="47"/>
        <v>48.45</v>
      </c>
      <c r="Y75" s="60">
        <f t="shared" si="48"/>
        <v>48.45</v>
      </c>
      <c r="Z75" s="59"/>
    </row>
    <row r="76" spans="2:26" ht="15.75" x14ac:dyDescent="0.25">
      <c r="B76" s="67"/>
      <c r="C76" s="68"/>
      <c r="D76" s="68"/>
      <c r="E76" s="68"/>
      <c r="F76" s="8" t="s">
        <v>22</v>
      </c>
      <c r="G76" s="30">
        <v>8</v>
      </c>
      <c r="H76" s="30">
        <v>10</v>
      </c>
      <c r="I76" s="30">
        <v>10</v>
      </c>
      <c r="J76" s="50">
        <v>1.3</v>
      </c>
      <c r="K76" s="50">
        <f t="shared" si="37"/>
        <v>0.10400000000000001</v>
      </c>
      <c r="L76" s="50">
        <f t="shared" si="38"/>
        <v>0.13</v>
      </c>
      <c r="M76" s="50">
        <f t="shared" si="39"/>
        <v>0.13</v>
      </c>
      <c r="N76" s="50">
        <v>0.1</v>
      </c>
      <c r="O76" s="50">
        <f t="shared" si="40"/>
        <v>8.0000000000000002E-3</v>
      </c>
      <c r="P76" s="50">
        <f t="shared" si="41"/>
        <v>0.01</v>
      </c>
      <c r="Q76" s="50">
        <f t="shared" si="42"/>
        <v>0.01</v>
      </c>
      <c r="R76" s="50">
        <v>7</v>
      </c>
      <c r="S76" s="50">
        <f t="shared" si="43"/>
        <v>0.56000000000000005</v>
      </c>
      <c r="T76" s="50">
        <f t="shared" si="44"/>
        <v>0.7</v>
      </c>
      <c r="U76" s="50">
        <f t="shared" si="45"/>
        <v>0.7</v>
      </c>
      <c r="V76" s="50">
        <v>33</v>
      </c>
      <c r="W76" s="50">
        <f t="shared" si="46"/>
        <v>2.64</v>
      </c>
      <c r="X76" s="50">
        <f t="shared" si="47"/>
        <v>3.3</v>
      </c>
      <c r="Y76" s="60">
        <f t="shared" si="48"/>
        <v>3.3</v>
      </c>
      <c r="Z76" s="59"/>
    </row>
    <row r="77" spans="2:26" ht="15.75" x14ac:dyDescent="0.25">
      <c r="B77" s="67"/>
      <c r="C77" s="68"/>
      <c r="D77" s="68"/>
      <c r="E77" s="68"/>
      <c r="F77" s="8" t="s">
        <v>23</v>
      </c>
      <c r="G77" s="51">
        <v>8</v>
      </c>
      <c r="H77" s="51">
        <v>10</v>
      </c>
      <c r="I77" s="51">
        <v>10</v>
      </c>
      <c r="J77" s="50">
        <v>1.7</v>
      </c>
      <c r="K77" s="50">
        <f t="shared" si="37"/>
        <v>0.13600000000000001</v>
      </c>
      <c r="L77" s="50">
        <f t="shared" si="38"/>
        <v>0.17</v>
      </c>
      <c r="M77" s="50">
        <f t="shared" si="39"/>
        <v>0.17</v>
      </c>
      <c r="N77" s="50">
        <v>0</v>
      </c>
      <c r="O77" s="50">
        <f t="shared" si="40"/>
        <v>0</v>
      </c>
      <c r="P77" s="50">
        <f t="shared" si="41"/>
        <v>0</v>
      </c>
      <c r="Q77" s="50">
        <f t="shared" si="42"/>
        <v>0</v>
      </c>
      <c r="R77" s="50">
        <v>9.5</v>
      </c>
      <c r="S77" s="50">
        <f t="shared" si="43"/>
        <v>0.76</v>
      </c>
      <c r="T77" s="50">
        <f t="shared" si="44"/>
        <v>0.95</v>
      </c>
      <c r="U77" s="50">
        <f t="shared" si="45"/>
        <v>0.95</v>
      </c>
      <c r="V77" s="50">
        <v>43</v>
      </c>
      <c r="W77" s="50">
        <f t="shared" si="46"/>
        <v>3.44</v>
      </c>
      <c r="X77" s="50">
        <f t="shared" si="47"/>
        <v>4.3</v>
      </c>
      <c r="Y77" s="60">
        <f t="shared" si="48"/>
        <v>4.3</v>
      </c>
      <c r="Z77" s="59"/>
    </row>
    <row r="78" spans="2:26" ht="15.75" x14ac:dyDescent="0.25">
      <c r="B78" s="67"/>
      <c r="C78" s="68"/>
      <c r="D78" s="68"/>
      <c r="E78" s="68"/>
      <c r="F78" s="8" t="s">
        <v>96</v>
      </c>
      <c r="G78" s="19">
        <v>2</v>
      </c>
      <c r="H78" s="19">
        <v>3</v>
      </c>
      <c r="I78" s="19">
        <v>3</v>
      </c>
      <c r="J78" s="50">
        <v>0</v>
      </c>
      <c r="K78" s="50">
        <f t="shared" si="37"/>
        <v>0</v>
      </c>
      <c r="L78" s="50">
        <f t="shared" si="38"/>
        <v>0</v>
      </c>
      <c r="M78" s="50">
        <f t="shared" si="39"/>
        <v>0</v>
      </c>
      <c r="N78" s="50">
        <v>99.9</v>
      </c>
      <c r="O78" s="50">
        <f t="shared" si="40"/>
        <v>1.9980000000000002</v>
      </c>
      <c r="P78" s="50">
        <f t="shared" si="41"/>
        <v>2.9970000000000003</v>
      </c>
      <c r="Q78" s="50">
        <f t="shared" si="42"/>
        <v>2.9970000000000003</v>
      </c>
      <c r="R78" s="50">
        <v>0</v>
      </c>
      <c r="S78" s="50">
        <f t="shared" si="43"/>
        <v>0</v>
      </c>
      <c r="T78" s="50">
        <f t="shared" si="44"/>
        <v>0</v>
      </c>
      <c r="U78" s="50">
        <f t="shared" si="45"/>
        <v>0</v>
      </c>
      <c r="V78" s="50">
        <v>899</v>
      </c>
      <c r="W78" s="50">
        <f t="shared" si="46"/>
        <v>17.98</v>
      </c>
      <c r="X78" s="50">
        <f t="shared" si="47"/>
        <v>26.97</v>
      </c>
      <c r="Y78" s="60">
        <f t="shared" si="48"/>
        <v>26.97</v>
      </c>
      <c r="Z78" s="59"/>
    </row>
    <row r="79" spans="2:26" ht="15.75" x14ac:dyDescent="0.25">
      <c r="B79" s="67"/>
      <c r="C79" s="68"/>
      <c r="D79" s="68"/>
      <c r="E79" s="68"/>
      <c r="F79" s="8" t="s">
        <v>67</v>
      </c>
      <c r="G79" s="19">
        <v>36</v>
      </c>
      <c r="H79" s="19">
        <v>45</v>
      </c>
      <c r="I79" s="19">
        <v>45</v>
      </c>
      <c r="J79" s="50">
        <v>2</v>
      </c>
      <c r="K79" s="50">
        <f t="shared" si="37"/>
        <v>0.72</v>
      </c>
      <c r="L79" s="50">
        <f t="shared" si="38"/>
        <v>0.9</v>
      </c>
      <c r="M79" s="50">
        <f t="shared" si="39"/>
        <v>0.9</v>
      </c>
      <c r="N79" s="50">
        <v>0.1</v>
      </c>
      <c r="O79" s="50">
        <f t="shared" si="40"/>
        <v>3.6000000000000004E-2</v>
      </c>
      <c r="P79" s="50">
        <f t="shared" si="41"/>
        <v>4.4999999999999998E-2</v>
      </c>
      <c r="Q79" s="50">
        <f t="shared" si="42"/>
        <v>4.4999999999999998E-2</v>
      </c>
      <c r="R79" s="50">
        <v>19.7</v>
      </c>
      <c r="S79" s="50">
        <f t="shared" si="43"/>
        <v>7.0919999999999996</v>
      </c>
      <c r="T79" s="50">
        <f t="shared" si="44"/>
        <v>8.8650000000000002</v>
      </c>
      <c r="U79" s="50">
        <f t="shared" si="45"/>
        <v>8.8650000000000002</v>
      </c>
      <c r="V79" s="50">
        <v>83</v>
      </c>
      <c r="W79" s="50">
        <f t="shared" si="46"/>
        <v>29.88</v>
      </c>
      <c r="X79" s="50">
        <f t="shared" si="47"/>
        <v>37.35</v>
      </c>
      <c r="Y79" s="60">
        <f t="shared" si="48"/>
        <v>37.35</v>
      </c>
      <c r="Z79" s="59"/>
    </row>
    <row r="80" spans="2:26" ht="15.75" x14ac:dyDescent="0.25">
      <c r="B80" s="67"/>
      <c r="C80" s="68"/>
      <c r="D80" s="68"/>
      <c r="E80" s="68"/>
      <c r="F80" s="8" t="s">
        <v>27</v>
      </c>
      <c r="G80" s="51">
        <v>1</v>
      </c>
      <c r="H80" s="51">
        <v>1</v>
      </c>
      <c r="I80" s="51">
        <v>1</v>
      </c>
      <c r="J80" s="50">
        <v>0</v>
      </c>
      <c r="K80" s="50">
        <f t="shared" si="37"/>
        <v>0</v>
      </c>
      <c r="L80" s="50">
        <f t="shared" si="38"/>
        <v>0</v>
      </c>
      <c r="M80" s="50">
        <f t="shared" si="39"/>
        <v>0</v>
      </c>
      <c r="N80" s="50">
        <v>0</v>
      </c>
      <c r="O80" s="50">
        <f t="shared" si="40"/>
        <v>0</v>
      </c>
      <c r="P80" s="50">
        <f t="shared" si="41"/>
        <v>0</v>
      </c>
      <c r="Q80" s="50">
        <f t="shared" si="42"/>
        <v>0</v>
      </c>
      <c r="R80" s="50">
        <v>0</v>
      </c>
      <c r="S80" s="50">
        <f t="shared" si="43"/>
        <v>0</v>
      </c>
      <c r="T80" s="50">
        <f t="shared" si="44"/>
        <v>0</v>
      </c>
      <c r="U80" s="50">
        <f t="shared" si="45"/>
        <v>0</v>
      </c>
      <c r="V80" s="50">
        <v>0</v>
      </c>
      <c r="W80" s="50">
        <f t="shared" si="46"/>
        <v>0</v>
      </c>
      <c r="X80" s="50">
        <f t="shared" si="47"/>
        <v>0</v>
      </c>
      <c r="Y80" s="60">
        <f t="shared" si="48"/>
        <v>0</v>
      </c>
      <c r="Z80" s="59"/>
    </row>
    <row r="81" spans="2:26" ht="15.75" x14ac:dyDescent="0.25">
      <c r="B81" s="53" t="s">
        <v>85</v>
      </c>
      <c r="C81" s="51">
        <v>20</v>
      </c>
      <c r="D81" s="51">
        <v>20</v>
      </c>
      <c r="E81" s="51">
        <v>20</v>
      </c>
      <c r="F81" s="8" t="s">
        <v>85</v>
      </c>
      <c r="G81" s="51">
        <v>20</v>
      </c>
      <c r="H81" s="51">
        <v>20</v>
      </c>
      <c r="I81" s="51">
        <v>20</v>
      </c>
      <c r="J81" s="50">
        <v>1.3</v>
      </c>
      <c r="K81" s="50">
        <f t="shared" si="37"/>
        <v>0.26</v>
      </c>
      <c r="L81" s="50">
        <f t="shared" si="38"/>
        <v>0.26</v>
      </c>
      <c r="M81" s="50">
        <f t="shared" si="39"/>
        <v>0.26</v>
      </c>
      <c r="N81" s="50">
        <v>72.5</v>
      </c>
      <c r="O81" s="50">
        <f t="shared" si="40"/>
        <v>14.5</v>
      </c>
      <c r="P81" s="50">
        <f t="shared" si="41"/>
        <v>14.5</v>
      </c>
      <c r="Q81" s="50">
        <f t="shared" si="42"/>
        <v>14.5</v>
      </c>
      <c r="R81" s="50">
        <v>0.9</v>
      </c>
      <c r="S81" s="50">
        <f t="shared" si="43"/>
        <v>0.18</v>
      </c>
      <c r="T81" s="50">
        <f t="shared" si="44"/>
        <v>0.18</v>
      </c>
      <c r="U81" s="50">
        <f t="shared" si="45"/>
        <v>0.18</v>
      </c>
      <c r="V81" s="50">
        <v>661</v>
      </c>
      <c r="W81" s="50">
        <f t="shared" si="46"/>
        <v>132.19999999999999</v>
      </c>
      <c r="X81" s="50">
        <f t="shared" si="47"/>
        <v>132.19999999999999</v>
      </c>
      <c r="Y81" s="60">
        <f t="shared" si="48"/>
        <v>132.19999999999999</v>
      </c>
      <c r="Z81" s="59"/>
    </row>
    <row r="82" spans="2:26" ht="15.75" x14ac:dyDescent="0.25">
      <c r="B82" s="118" t="s">
        <v>32</v>
      </c>
      <c r="C82" s="51">
        <v>10</v>
      </c>
      <c r="D82" s="51">
        <v>10</v>
      </c>
      <c r="E82" s="51">
        <v>10</v>
      </c>
      <c r="F82" s="8" t="s">
        <v>32</v>
      </c>
      <c r="G82" s="51">
        <v>10</v>
      </c>
      <c r="H82" s="51">
        <v>10</v>
      </c>
      <c r="I82" s="51">
        <v>10</v>
      </c>
      <c r="J82" s="50">
        <v>0.8</v>
      </c>
      <c r="K82" s="50">
        <f t="shared" si="37"/>
        <v>0.08</v>
      </c>
      <c r="L82" s="50">
        <f t="shared" si="38"/>
        <v>0.08</v>
      </c>
      <c r="M82" s="50">
        <f t="shared" si="39"/>
        <v>0.08</v>
      </c>
      <c r="N82" s="50">
        <v>0</v>
      </c>
      <c r="O82" s="50">
        <f t="shared" si="40"/>
        <v>0</v>
      </c>
      <c r="P82" s="50">
        <f t="shared" si="41"/>
        <v>0</v>
      </c>
      <c r="Q82" s="50">
        <f t="shared" si="42"/>
        <v>0</v>
      </c>
      <c r="R82" s="50">
        <v>80.3</v>
      </c>
      <c r="S82" s="50">
        <f t="shared" si="43"/>
        <v>8.0299999999999994</v>
      </c>
      <c r="T82" s="50">
        <f t="shared" si="44"/>
        <v>8.0299999999999994</v>
      </c>
      <c r="U82" s="50">
        <f t="shared" si="45"/>
        <v>8.0299999999999994</v>
      </c>
      <c r="V82" s="50">
        <v>328</v>
      </c>
      <c r="W82" s="50">
        <f t="shared" si="46"/>
        <v>32.799999999999997</v>
      </c>
      <c r="X82" s="50">
        <f t="shared" si="47"/>
        <v>32.799999999999997</v>
      </c>
      <c r="Y82" s="60">
        <f t="shared" si="48"/>
        <v>32.799999999999997</v>
      </c>
      <c r="Z82" s="59"/>
    </row>
    <row r="83" spans="2:26" ht="15.75" x14ac:dyDescent="0.25">
      <c r="B83" s="23" t="s">
        <v>74</v>
      </c>
      <c r="C83" s="51">
        <v>100</v>
      </c>
      <c r="D83" s="51">
        <v>100</v>
      </c>
      <c r="E83" s="51">
        <v>100</v>
      </c>
      <c r="F83" s="8" t="s">
        <v>75</v>
      </c>
      <c r="G83" s="19">
        <v>100</v>
      </c>
      <c r="H83" s="19">
        <v>100</v>
      </c>
      <c r="I83" s="19">
        <v>100</v>
      </c>
      <c r="J83" s="50">
        <v>0.4</v>
      </c>
      <c r="K83" s="50">
        <f t="shared" si="37"/>
        <v>0.4</v>
      </c>
      <c r="L83" s="50">
        <f t="shared" si="38"/>
        <v>0.4</v>
      </c>
      <c r="M83" s="50">
        <f t="shared" si="39"/>
        <v>0.4</v>
      </c>
      <c r="N83" s="50">
        <v>0</v>
      </c>
      <c r="O83" s="50">
        <f t="shared" si="40"/>
        <v>0</v>
      </c>
      <c r="P83" s="50">
        <f t="shared" si="41"/>
        <v>0</v>
      </c>
      <c r="Q83" s="50">
        <f t="shared" si="42"/>
        <v>0</v>
      </c>
      <c r="R83" s="50">
        <v>11.3</v>
      </c>
      <c r="S83" s="50">
        <f t="shared" si="43"/>
        <v>11.3</v>
      </c>
      <c r="T83" s="50">
        <f t="shared" si="44"/>
        <v>11.3</v>
      </c>
      <c r="U83" s="50">
        <f t="shared" si="45"/>
        <v>11.3</v>
      </c>
      <c r="V83" s="50">
        <v>46</v>
      </c>
      <c r="W83" s="50">
        <f t="shared" si="46"/>
        <v>46</v>
      </c>
      <c r="X83" s="50">
        <f t="shared" si="47"/>
        <v>46</v>
      </c>
      <c r="Y83" s="60">
        <f t="shared" si="48"/>
        <v>46</v>
      </c>
      <c r="Z83" s="59"/>
    </row>
    <row r="84" spans="2:26" ht="15.75" customHeight="1" x14ac:dyDescent="0.25">
      <c r="B84" s="67" t="s">
        <v>112</v>
      </c>
      <c r="C84" s="68">
        <v>200</v>
      </c>
      <c r="D84" s="68">
        <v>200</v>
      </c>
      <c r="E84" s="68">
        <v>200</v>
      </c>
      <c r="F84" s="11" t="s">
        <v>34</v>
      </c>
      <c r="G84" s="19">
        <v>1</v>
      </c>
      <c r="H84" s="19">
        <v>1</v>
      </c>
      <c r="I84" s="19">
        <v>1</v>
      </c>
      <c r="J84" s="50">
        <v>0.1</v>
      </c>
      <c r="K84" s="50">
        <f t="shared" ref="K84:K85" si="49">G84*J84/100</f>
        <v>1E-3</v>
      </c>
      <c r="L84" s="50">
        <f t="shared" ref="L84:L85" si="50">H84*J84/100</f>
        <v>1E-3</v>
      </c>
      <c r="M84" s="50">
        <f t="shared" ref="M84:M85" si="51">I84*J84/100</f>
        <v>1E-3</v>
      </c>
      <c r="N84" s="50">
        <v>0</v>
      </c>
      <c r="O84" s="50">
        <f t="shared" ref="O84:O85" si="52">G84*N84/100</f>
        <v>0</v>
      </c>
      <c r="P84" s="50">
        <f t="shared" ref="P84:P85" si="53">H84*N84/100</f>
        <v>0</v>
      </c>
      <c r="Q84" s="50">
        <f t="shared" ref="Q84:Q85" si="54">I84*N84/100</f>
        <v>0</v>
      </c>
      <c r="R84" s="50">
        <v>0</v>
      </c>
      <c r="S84" s="50">
        <f t="shared" ref="S84:S85" si="55">G84*R84/100</f>
        <v>0</v>
      </c>
      <c r="T84" s="50">
        <f t="shared" ref="T84:T85" si="56">H84*R84/100</f>
        <v>0</v>
      </c>
      <c r="U84" s="50">
        <f t="shared" ref="U84:U85" si="57">I84*R84/100</f>
        <v>0</v>
      </c>
      <c r="V84" s="50">
        <v>5</v>
      </c>
      <c r="W84" s="50">
        <f t="shared" ref="W84:W85" si="58">G84*V84/100</f>
        <v>0.05</v>
      </c>
      <c r="X84" s="50">
        <f t="shared" ref="X84:X85" si="59">H84*V84/100</f>
        <v>0.05</v>
      </c>
      <c r="Y84" s="60">
        <f t="shared" si="48"/>
        <v>0.05</v>
      </c>
      <c r="Z84" s="59"/>
    </row>
    <row r="85" spans="2:26" ht="15.75" x14ac:dyDescent="0.25">
      <c r="B85" s="67"/>
      <c r="C85" s="68"/>
      <c r="D85" s="68"/>
      <c r="E85" s="68"/>
      <c r="F85" s="8" t="s">
        <v>35</v>
      </c>
      <c r="G85" s="19">
        <v>15</v>
      </c>
      <c r="H85" s="19">
        <v>15</v>
      </c>
      <c r="I85" s="19">
        <v>15</v>
      </c>
      <c r="J85" s="50">
        <v>0</v>
      </c>
      <c r="K85" s="50">
        <f t="shared" si="49"/>
        <v>0</v>
      </c>
      <c r="L85" s="50">
        <f t="shared" si="50"/>
        <v>0</v>
      </c>
      <c r="M85" s="50">
        <f t="shared" si="51"/>
        <v>0</v>
      </c>
      <c r="N85" s="50">
        <v>0</v>
      </c>
      <c r="O85" s="50">
        <f t="shared" si="52"/>
        <v>0</v>
      </c>
      <c r="P85" s="50">
        <f t="shared" si="53"/>
        <v>0</v>
      </c>
      <c r="Q85" s="50">
        <f t="shared" si="54"/>
        <v>0</v>
      </c>
      <c r="R85" s="50">
        <v>99.8</v>
      </c>
      <c r="S85" s="50">
        <f t="shared" si="55"/>
        <v>14.97</v>
      </c>
      <c r="T85" s="50">
        <f t="shared" si="56"/>
        <v>14.97</v>
      </c>
      <c r="U85" s="50">
        <f t="shared" si="57"/>
        <v>14.97</v>
      </c>
      <c r="V85" s="50">
        <v>374</v>
      </c>
      <c r="W85" s="50">
        <f t="shared" si="58"/>
        <v>56.1</v>
      </c>
      <c r="X85" s="50">
        <f t="shared" si="59"/>
        <v>56.1</v>
      </c>
      <c r="Y85" s="60">
        <f t="shared" si="48"/>
        <v>56.1</v>
      </c>
      <c r="Z85" s="59"/>
    </row>
    <row r="86" spans="2:26" ht="31.5" x14ac:dyDescent="0.25">
      <c r="B86" s="109" t="s">
        <v>37</v>
      </c>
      <c r="C86" s="51">
        <v>20</v>
      </c>
      <c r="D86" s="51">
        <v>35</v>
      </c>
      <c r="E86" s="51">
        <v>40</v>
      </c>
      <c r="F86" s="26" t="s">
        <v>37</v>
      </c>
      <c r="G86" s="19">
        <v>20</v>
      </c>
      <c r="H86" s="19">
        <v>35</v>
      </c>
      <c r="I86" s="19">
        <v>40</v>
      </c>
      <c r="J86" s="50">
        <v>6.5</v>
      </c>
      <c r="K86" s="50">
        <f>G86*J86/100</f>
        <v>1.3</v>
      </c>
      <c r="L86" s="50">
        <f>H86*J86/100</f>
        <v>2.2749999999999999</v>
      </c>
      <c r="M86" s="50">
        <f>I86*J86/100</f>
        <v>2.6</v>
      </c>
      <c r="N86" s="50">
        <v>1</v>
      </c>
      <c r="O86" s="50">
        <f>G86*N86/100</f>
        <v>0.2</v>
      </c>
      <c r="P86" s="50">
        <f>H86*N86/100</f>
        <v>0.35</v>
      </c>
      <c r="Q86" s="50">
        <f>I86*N86/100</f>
        <v>0.4</v>
      </c>
      <c r="R86" s="50">
        <v>40.1</v>
      </c>
      <c r="S86" s="50">
        <f>G86*R86/100</f>
        <v>8.02</v>
      </c>
      <c r="T86" s="50">
        <f>H86*R86/100</f>
        <v>14.035</v>
      </c>
      <c r="U86" s="50">
        <f>I86*R86/100</f>
        <v>16.04</v>
      </c>
      <c r="V86" s="50">
        <v>190</v>
      </c>
      <c r="W86" s="50">
        <f>G86*V86/100</f>
        <v>38</v>
      </c>
      <c r="X86" s="50">
        <f>H86*V86/100</f>
        <v>66.5</v>
      </c>
      <c r="Y86" s="60">
        <f t="shared" si="48"/>
        <v>76</v>
      </c>
      <c r="Z86" s="59"/>
    </row>
    <row r="87" spans="2:26" ht="15.75" x14ac:dyDescent="0.25">
      <c r="B87" s="23"/>
      <c r="C87" s="8"/>
      <c r="D87" s="8"/>
      <c r="E87" s="8"/>
      <c r="F87" s="8"/>
      <c r="G87" s="8"/>
      <c r="H87" s="8"/>
      <c r="I87" s="8"/>
      <c r="J87" s="50"/>
      <c r="K87" s="27">
        <f>SUM(K69:K86)</f>
        <v>44.403999999999996</v>
      </c>
      <c r="L87" s="27">
        <f>SUM(L69:L86)</f>
        <v>46.505999999999993</v>
      </c>
      <c r="M87" s="27">
        <f>SUM(M69:M86)</f>
        <v>46.830999999999996</v>
      </c>
      <c r="N87" s="27"/>
      <c r="O87" s="27">
        <f>SUM(O69:O86)</f>
        <v>35.668000000000006</v>
      </c>
      <c r="P87" s="27">
        <f>SUM(P69:P86)</f>
        <v>41.347000000000001</v>
      </c>
      <c r="Q87" s="27">
        <f>SUM(Q69:Q86)</f>
        <v>41.396999999999998</v>
      </c>
      <c r="R87" s="27"/>
      <c r="S87" s="27">
        <f>SUM(S69:S86)</f>
        <v>71.399000000000001</v>
      </c>
      <c r="T87" s="27">
        <f>SUM(T69:T86)</f>
        <v>84.215999999999994</v>
      </c>
      <c r="U87" s="27">
        <f>SUM(U69:U86)</f>
        <v>86.221000000000004</v>
      </c>
      <c r="V87" s="27"/>
      <c r="W87" s="27">
        <f>SUM(W69:W86)</f>
        <v>603.67999999999995</v>
      </c>
      <c r="X87" s="27">
        <f>SUM(X69:X86)</f>
        <v>713.64</v>
      </c>
      <c r="Y87" s="114">
        <f>SUM(Y69:Y86)</f>
        <v>723.14</v>
      </c>
      <c r="Z87" s="59"/>
    </row>
    <row r="88" spans="2:26" ht="15.75" x14ac:dyDescent="0.25">
      <c r="B88" s="146" t="s">
        <v>111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147"/>
      <c r="Z88" s="59"/>
    </row>
    <row r="89" spans="2:26" ht="31.5" x14ac:dyDescent="0.25">
      <c r="B89" s="67" t="s">
        <v>113</v>
      </c>
      <c r="C89" s="68" t="s">
        <v>114</v>
      </c>
      <c r="D89" s="68" t="s">
        <v>115</v>
      </c>
      <c r="E89" s="68" t="s">
        <v>116</v>
      </c>
      <c r="F89" s="5" t="s">
        <v>104</v>
      </c>
      <c r="G89" s="19">
        <v>37</v>
      </c>
      <c r="H89" s="19">
        <v>56</v>
      </c>
      <c r="I89" s="19">
        <v>74</v>
      </c>
      <c r="J89" s="50">
        <v>67.7</v>
      </c>
      <c r="K89" s="50">
        <f t="shared" ref="K89:K119" si="60">G89*J89/100</f>
        <v>25.048999999999999</v>
      </c>
      <c r="L89" s="50">
        <f t="shared" ref="L89:L119" si="61">H89*J89/100</f>
        <v>37.912000000000006</v>
      </c>
      <c r="M89" s="50">
        <f t="shared" ref="M89:M119" si="62">I89*J89/100</f>
        <v>50.097999999999999</v>
      </c>
      <c r="N89" s="50">
        <v>18.899999999999999</v>
      </c>
      <c r="O89" s="50">
        <f t="shared" ref="O89:O119" si="63">G89*N89/100</f>
        <v>6.9929999999999994</v>
      </c>
      <c r="P89" s="50">
        <f t="shared" ref="P89:P119" si="64">H89*N89/100</f>
        <v>10.583999999999998</v>
      </c>
      <c r="Q89" s="50">
        <f t="shared" ref="Q89:Q119" si="65">I89*N89/100</f>
        <v>13.985999999999999</v>
      </c>
      <c r="R89" s="50">
        <v>12.4</v>
      </c>
      <c r="S89" s="50">
        <f t="shared" ref="S89:S119" si="66">G89*R89/100</f>
        <v>4.5880000000000001</v>
      </c>
      <c r="T89" s="50">
        <f t="shared" ref="T89:T119" si="67">H89*R89/100</f>
        <v>6.944</v>
      </c>
      <c r="U89" s="50">
        <f t="shared" ref="U89:U119" si="68">I89*R89/100</f>
        <v>9.1760000000000002</v>
      </c>
      <c r="V89" s="50">
        <v>187</v>
      </c>
      <c r="W89" s="50">
        <f t="shared" ref="W89:W119" si="69">G89*V89/100</f>
        <v>69.19</v>
      </c>
      <c r="X89" s="50">
        <f>(H89*V89)/100</f>
        <v>104.72</v>
      </c>
      <c r="Y89" s="60">
        <f>(I89*V89)/100</f>
        <v>138.38</v>
      </c>
      <c r="Z89" s="59"/>
    </row>
    <row r="90" spans="2:26" ht="31.5" x14ac:dyDescent="0.25">
      <c r="B90" s="67"/>
      <c r="C90" s="68"/>
      <c r="D90" s="68"/>
      <c r="E90" s="68"/>
      <c r="F90" s="25" t="s">
        <v>117</v>
      </c>
      <c r="G90" s="19">
        <v>9</v>
      </c>
      <c r="H90" s="19">
        <v>14</v>
      </c>
      <c r="I90" s="19">
        <v>10</v>
      </c>
      <c r="J90" s="50">
        <v>11.1</v>
      </c>
      <c r="K90" s="50">
        <f t="shared" si="60"/>
        <v>0.99899999999999989</v>
      </c>
      <c r="L90" s="50">
        <f t="shared" si="61"/>
        <v>1.554</v>
      </c>
      <c r="M90" s="50">
        <f t="shared" si="62"/>
        <v>1.1100000000000001</v>
      </c>
      <c r="N90" s="50">
        <v>1.5</v>
      </c>
      <c r="O90" s="50">
        <f t="shared" si="63"/>
        <v>0.13500000000000001</v>
      </c>
      <c r="P90" s="50">
        <f t="shared" si="64"/>
        <v>0.21</v>
      </c>
      <c r="Q90" s="50">
        <f t="shared" si="65"/>
        <v>0.15</v>
      </c>
      <c r="R90" s="50">
        <v>67.8</v>
      </c>
      <c r="S90" s="50">
        <f t="shared" si="66"/>
        <v>6.1019999999999994</v>
      </c>
      <c r="T90" s="50">
        <f t="shared" si="67"/>
        <v>9.4919999999999991</v>
      </c>
      <c r="U90" s="50">
        <f t="shared" si="68"/>
        <v>6.78</v>
      </c>
      <c r="V90" s="50">
        <v>329</v>
      </c>
      <c r="W90" s="50">
        <f t="shared" si="69"/>
        <v>29.61</v>
      </c>
      <c r="X90" s="50">
        <f t="shared" ref="X90:X119" si="70">H90*V90/100</f>
        <v>46.06</v>
      </c>
      <c r="Y90" s="60">
        <f t="shared" ref="Y90:Y117" si="71">I90*V90/100</f>
        <v>32.9</v>
      </c>
      <c r="Z90" s="59"/>
    </row>
    <row r="91" spans="2:26" ht="15.75" x14ac:dyDescent="0.25">
      <c r="B91" s="67"/>
      <c r="C91" s="68"/>
      <c r="D91" s="68"/>
      <c r="E91" s="68"/>
      <c r="F91" s="8" t="s">
        <v>36</v>
      </c>
      <c r="G91" s="19">
        <v>12</v>
      </c>
      <c r="H91" s="19">
        <v>17</v>
      </c>
      <c r="I91" s="19">
        <v>24</v>
      </c>
      <c r="J91" s="50">
        <v>7</v>
      </c>
      <c r="K91" s="50">
        <f t="shared" si="60"/>
        <v>0.84</v>
      </c>
      <c r="L91" s="50">
        <f t="shared" si="61"/>
        <v>1.19</v>
      </c>
      <c r="M91" s="50">
        <f t="shared" si="62"/>
        <v>1.68</v>
      </c>
      <c r="N91" s="50">
        <v>7.9</v>
      </c>
      <c r="O91" s="50">
        <f t="shared" si="63"/>
        <v>0.94800000000000006</v>
      </c>
      <c r="P91" s="50">
        <f t="shared" si="64"/>
        <v>1.3430000000000002</v>
      </c>
      <c r="Q91" s="50">
        <f t="shared" si="65"/>
        <v>1.8960000000000001</v>
      </c>
      <c r="R91" s="50">
        <v>9.5</v>
      </c>
      <c r="S91" s="50">
        <f t="shared" si="66"/>
        <v>1.1399999999999999</v>
      </c>
      <c r="T91" s="50">
        <f t="shared" si="67"/>
        <v>1.615</v>
      </c>
      <c r="U91" s="50">
        <f t="shared" si="68"/>
        <v>2.2799999999999998</v>
      </c>
      <c r="V91" s="50">
        <v>135</v>
      </c>
      <c r="W91" s="50">
        <f t="shared" si="69"/>
        <v>16.2</v>
      </c>
      <c r="X91" s="50">
        <f t="shared" si="70"/>
        <v>22.95</v>
      </c>
      <c r="Y91" s="60">
        <f t="shared" si="71"/>
        <v>32.4</v>
      </c>
      <c r="Z91" s="59"/>
    </row>
    <row r="92" spans="2:26" ht="15.75" x14ac:dyDescent="0.25">
      <c r="B92" s="67"/>
      <c r="C92" s="68"/>
      <c r="D92" s="68"/>
      <c r="E92" s="68"/>
      <c r="F92" s="8" t="s">
        <v>118</v>
      </c>
      <c r="G92" s="19">
        <v>5</v>
      </c>
      <c r="H92" s="19">
        <v>8</v>
      </c>
      <c r="I92" s="19">
        <v>10</v>
      </c>
      <c r="J92" s="50">
        <v>12.2</v>
      </c>
      <c r="K92" s="50">
        <f t="shared" si="60"/>
        <v>0.61</v>
      </c>
      <c r="L92" s="50">
        <f t="shared" si="61"/>
        <v>0.97599999999999998</v>
      </c>
      <c r="M92" s="50">
        <f t="shared" si="62"/>
        <v>1.22</v>
      </c>
      <c r="N92" s="50">
        <v>1.5</v>
      </c>
      <c r="O92" s="50">
        <f t="shared" si="63"/>
        <v>7.4999999999999997E-2</v>
      </c>
      <c r="P92" s="50">
        <f t="shared" si="64"/>
        <v>0.12</v>
      </c>
      <c r="Q92" s="50">
        <f t="shared" si="65"/>
        <v>0.15</v>
      </c>
      <c r="R92" s="50">
        <v>76.5</v>
      </c>
      <c r="S92" s="50">
        <f t="shared" si="66"/>
        <v>3.8250000000000002</v>
      </c>
      <c r="T92" s="50">
        <f t="shared" si="67"/>
        <v>6.12</v>
      </c>
      <c r="U92" s="50">
        <f t="shared" si="68"/>
        <v>7.65</v>
      </c>
      <c r="V92" s="50">
        <v>368</v>
      </c>
      <c r="W92" s="50">
        <f t="shared" si="69"/>
        <v>18.399999999999999</v>
      </c>
      <c r="X92" s="50">
        <f t="shared" si="70"/>
        <v>29.44</v>
      </c>
      <c r="Y92" s="60">
        <f t="shared" si="71"/>
        <v>36.799999999999997</v>
      </c>
      <c r="Z92" s="59"/>
    </row>
    <row r="93" spans="2:26" ht="15.75" x14ac:dyDescent="0.25">
      <c r="B93" s="67"/>
      <c r="C93" s="68"/>
      <c r="D93" s="68"/>
      <c r="E93" s="68"/>
      <c r="F93" s="8" t="s">
        <v>96</v>
      </c>
      <c r="G93" s="51">
        <v>3</v>
      </c>
      <c r="H93" s="51">
        <v>5</v>
      </c>
      <c r="I93" s="51">
        <v>6</v>
      </c>
      <c r="J93" s="50">
        <v>0</v>
      </c>
      <c r="K93" s="50">
        <f t="shared" si="60"/>
        <v>0</v>
      </c>
      <c r="L93" s="50">
        <f t="shared" si="61"/>
        <v>0</v>
      </c>
      <c r="M93" s="50">
        <f t="shared" si="62"/>
        <v>0</v>
      </c>
      <c r="N93" s="50">
        <v>99.9</v>
      </c>
      <c r="O93" s="50">
        <f t="shared" si="63"/>
        <v>2.9970000000000003</v>
      </c>
      <c r="P93" s="50">
        <f t="shared" si="64"/>
        <v>4.9950000000000001</v>
      </c>
      <c r="Q93" s="50">
        <f t="shared" si="65"/>
        <v>5.9940000000000007</v>
      </c>
      <c r="R93" s="50">
        <v>0</v>
      </c>
      <c r="S93" s="50">
        <f t="shared" si="66"/>
        <v>0</v>
      </c>
      <c r="T93" s="50">
        <f t="shared" si="67"/>
        <v>0</v>
      </c>
      <c r="U93" s="50">
        <f t="shared" si="68"/>
        <v>0</v>
      </c>
      <c r="V93" s="50">
        <v>899</v>
      </c>
      <c r="W93" s="50">
        <f t="shared" si="69"/>
        <v>26.97</v>
      </c>
      <c r="X93" s="50">
        <f t="shared" si="70"/>
        <v>44.95</v>
      </c>
      <c r="Y93" s="60">
        <f t="shared" si="71"/>
        <v>53.94</v>
      </c>
      <c r="Z93" s="59"/>
    </row>
    <row r="94" spans="2:26" ht="15.75" x14ac:dyDescent="0.25">
      <c r="B94" s="67"/>
      <c r="C94" s="68"/>
      <c r="D94" s="68"/>
      <c r="E94" s="68"/>
      <c r="F94" s="8" t="s">
        <v>23</v>
      </c>
      <c r="G94" s="19">
        <v>18</v>
      </c>
      <c r="H94" s="19">
        <v>27</v>
      </c>
      <c r="I94" s="19">
        <v>36</v>
      </c>
      <c r="J94" s="50">
        <v>1.7</v>
      </c>
      <c r="K94" s="50">
        <f t="shared" si="60"/>
        <v>0.30599999999999999</v>
      </c>
      <c r="L94" s="50">
        <f t="shared" si="61"/>
        <v>0.45899999999999996</v>
      </c>
      <c r="M94" s="50">
        <f t="shared" si="62"/>
        <v>0.61199999999999999</v>
      </c>
      <c r="N94" s="50">
        <v>0</v>
      </c>
      <c r="O94" s="50">
        <f t="shared" si="63"/>
        <v>0</v>
      </c>
      <c r="P94" s="50">
        <f t="shared" si="64"/>
        <v>0</v>
      </c>
      <c r="Q94" s="50">
        <f t="shared" si="65"/>
        <v>0</v>
      </c>
      <c r="R94" s="50">
        <v>9.5</v>
      </c>
      <c r="S94" s="50">
        <f t="shared" si="66"/>
        <v>1.71</v>
      </c>
      <c r="T94" s="50">
        <f t="shared" si="67"/>
        <v>2.5649999999999999</v>
      </c>
      <c r="U94" s="50">
        <f t="shared" si="68"/>
        <v>3.42</v>
      </c>
      <c r="V94" s="50">
        <v>43</v>
      </c>
      <c r="W94" s="50">
        <f t="shared" si="69"/>
        <v>7.74</v>
      </c>
      <c r="X94" s="50">
        <f t="shared" si="70"/>
        <v>11.61</v>
      </c>
      <c r="Y94" s="60">
        <f t="shared" si="71"/>
        <v>15.48</v>
      </c>
      <c r="Z94" s="59"/>
    </row>
    <row r="95" spans="2:26" ht="15.75" x14ac:dyDescent="0.25">
      <c r="B95" s="67"/>
      <c r="C95" s="68"/>
      <c r="D95" s="68"/>
      <c r="E95" s="68"/>
      <c r="F95" s="8" t="s">
        <v>27</v>
      </c>
      <c r="G95" s="51">
        <v>1</v>
      </c>
      <c r="H95" s="51">
        <v>1</v>
      </c>
      <c r="I95" s="51">
        <v>1</v>
      </c>
      <c r="J95" s="50">
        <v>0</v>
      </c>
      <c r="K95" s="50">
        <f t="shared" si="60"/>
        <v>0</v>
      </c>
      <c r="L95" s="50">
        <f t="shared" si="61"/>
        <v>0</v>
      </c>
      <c r="M95" s="50">
        <f t="shared" si="62"/>
        <v>0</v>
      </c>
      <c r="N95" s="50">
        <v>0</v>
      </c>
      <c r="O95" s="50">
        <f t="shared" si="63"/>
        <v>0</v>
      </c>
      <c r="P95" s="50">
        <f t="shared" si="64"/>
        <v>0</v>
      </c>
      <c r="Q95" s="50">
        <f t="shared" si="65"/>
        <v>0</v>
      </c>
      <c r="R95" s="50">
        <v>0</v>
      </c>
      <c r="S95" s="50">
        <f t="shared" si="66"/>
        <v>0</v>
      </c>
      <c r="T95" s="50">
        <f t="shared" si="67"/>
        <v>0</v>
      </c>
      <c r="U95" s="50">
        <f t="shared" si="68"/>
        <v>0</v>
      </c>
      <c r="V95" s="50">
        <v>0</v>
      </c>
      <c r="W95" s="50">
        <f t="shared" si="69"/>
        <v>0</v>
      </c>
      <c r="X95" s="50">
        <f t="shared" si="70"/>
        <v>0</v>
      </c>
      <c r="Y95" s="60">
        <f t="shared" si="71"/>
        <v>0</v>
      </c>
      <c r="Z95" s="59"/>
    </row>
    <row r="96" spans="2:26" ht="15.75" x14ac:dyDescent="0.25">
      <c r="B96" s="67" t="s">
        <v>82</v>
      </c>
      <c r="C96" s="68">
        <v>20</v>
      </c>
      <c r="D96" s="68">
        <v>20</v>
      </c>
      <c r="E96" s="68">
        <v>20</v>
      </c>
      <c r="F96" s="8" t="s">
        <v>95</v>
      </c>
      <c r="G96" s="29">
        <v>20</v>
      </c>
      <c r="H96" s="29">
        <v>20</v>
      </c>
      <c r="I96" s="29">
        <v>20</v>
      </c>
      <c r="J96" s="50">
        <v>2</v>
      </c>
      <c r="K96" s="50">
        <f t="shared" si="60"/>
        <v>0.4</v>
      </c>
      <c r="L96" s="50">
        <f t="shared" si="61"/>
        <v>0.4</v>
      </c>
      <c r="M96" s="50">
        <f t="shared" si="62"/>
        <v>0.4</v>
      </c>
      <c r="N96" s="50">
        <v>0.1</v>
      </c>
      <c r="O96" s="50">
        <f t="shared" si="63"/>
        <v>0.02</v>
      </c>
      <c r="P96" s="50">
        <f t="shared" si="64"/>
        <v>0.02</v>
      </c>
      <c r="Q96" s="50">
        <f t="shared" si="65"/>
        <v>0.02</v>
      </c>
      <c r="R96" s="50">
        <v>1.2</v>
      </c>
      <c r="S96" s="50">
        <f t="shared" si="66"/>
        <v>0.24</v>
      </c>
      <c r="T96" s="50">
        <f t="shared" si="67"/>
        <v>0.24</v>
      </c>
      <c r="U96" s="50">
        <f t="shared" si="68"/>
        <v>0.24</v>
      </c>
      <c r="V96" s="50">
        <v>13</v>
      </c>
      <c r="W96" s="50">
        <f t="shared" si="69"/>
        <v>2.6</v>
      </c>
      <c r="X96" s="50">
        <f t="shared" si="70"/>
        <v>2.6</v>
      </c>
      <c r="Y96" s="60">
        <f t="shared" si="71"/>
        <v>2.6</v>
      </c>
      <c r="Z96" s="59"/>
    </row>
    <row r="97" spans="2:26" ht="15.75" x14ac:dyDescent="0.25">
      <c r="B97" s="67"/>
      <c r="C97" s="68"/>
      <c r="D97" s="68"/>
      <c r="E97" s="68"/>
      <c r="F97" s="8" t="s">
        <v>96</v>
      </c>
      <c r="G97" s="29">
        <v>4</v>
      </c>
      <c r="H97" s="29">
        <v>4</v>
      </c>
      <c r="I97" s="29">
        <v>4</v>
      </c>
      <c r="J97" s="50">
        <v>0</v>
      </c>
      <c r="K97" s="50">
        <f t="shared" si="60"/>
        <v>0</v>
      </c>
      <c r="L97" s="50">
        <f t="shared" si="61"/>
        <v>0</v>
      </c>
      <c r="M97" s="50">
        <f t="shared" si="62"/>
        <v>0</v>
      </c>
      <c r="N97" s="50">
        <v>99.9</v>
      </c>
      <c r="O97" s="50">
        <f t="shared" si="63"/>
        <v>3.9960000000000004</v>
      </c>
      <c r="P97" s="50">
        <f t="shared" si="64"/>
        <v>3.9960000000000004</v>
      </c>
      <c r="Q97" s="50">
        <f t="shared" si="65"/>
        <v>3.9960000000000004</v>
      </c>
      <c r="R97" s="50">
        <v>0</v>
      </c>
      <c r="S97" s="50">
        <f t="shared" si="66"/>
        <v>0</v>
      </c>
      <c r="T97" s="50">
        <f t="shared" si="67"/>
        <v>0</v>
      </c>
      <c r="U97" s="50">
        <f t="shared" si="68"/>
        <v>0</v>
      </c>
      <c r="V97" s="50">
        <v>899</v>
      </c>
      <c r="W97" s="50">
        <f t="shared" si="69"/>
        <v>35.96</v>
      </c>
      <c r="X97" s="50">
        <f t="shared" si="70"/>
        <v>35.96</v>
      </c>
      <c r="Y97" s="60">
        <f t="shared" si="71"/>
        <v>35.96</v>
      </c>
      <c r="Z97" s="59"/>
    </row>
    <row r="98" spans="2:26" ht="15.75" x14ac:dyDescent="0.25">
      <c r="B98" s="67"/>
      <c r="C98" s="68"/>
      <c r="D98" s="68"/>
      <c r="E98" s="68"/>
      <c r="F98" s="8" t="s">
        <v>26</v>
      </c>
      <c r="G98" s="29">
        <v>10</v>
      </c>
      <c r="H98" s="29">
        <v>10</v>
      </c>
      <c r="I98" s="29">
        <v>10</v>
      </c>
      <c r="J98" s="50">
        <v>11.1</v>
      </c>
      <c r="K98" s="50">
        <f t="shared" si="60"/>
        <v>1.1100000000000001</v>
      </c>
      <c r="L98" s="50">
        <f t="shared" si="61"/>
        <v>1.1100000000000001</v>
      </c>
      <c r="M98" s="50">
        <f t="shared" si="62"/>
        <v>1.1100000000000001</v>
      </c>
      <c r="N98" s="50">
        <v>1.5</v>
      </c>
      <c r="O98" s="50">
        <f t="shared" si="63"/>
        <v>0.15</v>
      </c>
      <c r="P98" s="50">
        <f t="shared" si="64"/>
        <v>0.15</v>
      </c>
      <c r="Q98" s="50">
        <f t="shared" si="65"/>
        <v>0.15</v>
      </c>
      <c r="R98" s="50">
        <v>67.8</v>
      </c>
      <c r="S98" s="50">
        <f t="shared" si="66"/>
        <v>6.78</v>
      </c>
      <c r="T98" s="50">
        <f t="shared" si="67"/>
        <v>6.78</v>
      </c>
      <c r="U98" s="50">
        <f t="shared" si="68"/>
        <v>6.78</v>
      </c>
      <c r="V98" s="50">
        <v>329</v>
      </c>
      <c r="W98" s="50">
        <f t="shared" si="69"/>
        <v>32.9</v>
      </c>
      <c r="X98" s="50">
        <f t="shared" si="70"/>
        <v>32.9</v>
      </c>
      <c r="Y98" s="60">
        <f t="shared" si="71"/>
        <v>32.9</v>
      </c>
      <c r="Z98" s="59"/>
    </row>
    <row r="99" spans="2:26" ht="15.75" x14ac:dyDescent="0.25">
      <c r="B99" s="67"/>
      <c r="C99" s="68"/>
      <c r="D99" s="68"/>
      <c r="E99" s="68"/>
      <c r="F99" s="8" t="s">
        <v>97</v>
      </c>
      <c r="G99" s="29">
        <v>20</v>
      </c>
      <c r="H99" s="29">
        <v>20</v>
      </c>
      <c r="I99" s="29">
        <v>20</v>
      </c>
      <c r="J99" s="50">
        <v>3.6</v>
      </c>
      <c r="K99" s="50">
        <f t="shared" si="60"/>
        <v>0.72</v>
      </c>
      <c r="L99" s="50">
        <f t="shared" si="61"/>
        <v>0.72</v>
      </c>
      <c r="M99" s="50">
        <f t="shared" si="62"/>
        <v>0.72</v>
      </c>
      <c r="N99" s="50">
        <v>0</v>
      </c>
      <c r="O99" s="50">
        <f t="shared" si="63"/>
        <v>0</v>
      </c>
      <c r="P99" s="50">
        <f t="shared" si="64"/>
        <v>0</v>
      </c>
      <c r="Q99" s="50">
        <f t="shared" si="65"/>
        <v>0</v>
      </c>
      <c r="R99" s="50">
        <v>11.8</v>
      </c>
      <c r="S99" s="50">
        <f t="shared" si="66"/>
        <v>2.36</v>
      </c>
      <c r="T99" s="50">
        <f t="shared" si="67"/>
        <v>2.36</v>
      </c>
      <c r="U99" s="50">
        <f t="shared" si="68"/>
        <v>2.36</v>
      </c>
      <c r="V99" s="50">
        <v>63</v>
      </c>
      <c r="W99" s="50">
        <f t="shared" si="69"/>
        <v>12.6</v>
      </c>
      <c r="X99" s="50">
        <f t="shared" si="70"/>
        <v>12.6</v>
      </c>
      <c r="Y99" s="60">
        <f t="shared" si="71"/>
        <v>12.6</v>
      </c>
      <c r="Z99" s="59"/>
    </row>
    <row r="100" spans="2:26" ht="15.75" x14ac:dyDescent="0.25">
      <c r="B100" s="67"/>
      <c r="C100" s="68"/>
      <c r="D100" s="68"/>
      <c r="E100" s="68"/>
      <c r="F100" s="8" t="s">
        <v>22</v>
      </c>
      <c r="G100" s="29">
        <v>16</v>
      </c>
      <c r="H100" s="29">
        <v>16</v>
      </c>
      <c r="I100" s="29">
        <v>16</v>
      </c>
      <c r="J100" s="50">
        <v>1.3</v>
      </c>
      <c r="K100" s="50">
        <f t="shared" si="60"/>
        <v>0.20800000000000002</v>
      </c>
      <c r="L100" s="50">
        <f t="shared" si="61"/>
        <v>0.20800000000000002</v>
      </c>
      <c r="M100" s="50">
        <f t="shared" si="62"/>
        <v>0.20800000000000002</v>
      </c>
      <c r="N100" s="50">
        <v>0.1</v>
      </c>
      <c r="O100" s="50">
        <f t="shared" si="63"/>
        <v>1.6E-2</v>
      </c>
      <c r="P100" s="50">
        <f t="shared" si="64"/>
        <v>1.6E-2</v>
      </c>
      <c r="Q100" s="50">
        <f t="shared" si="65"/>
        <v>1.6E-2</v>
      </c>
      <c r="R100" s="50">
        <v>7</v>
      </c>
      <c r="S100" s="50">
        <f t="shared" si="66"/>
        <v>1.1200000000000001</v>
      </c>
      <c r="T100" s="50">
        <f t="shared" si="67"/>
        <v>1.1200000000000001</v>
      </c>
      <c r="U100" s="50">
        <f t="shared" si="68"/>
        <v>1.1200000000000001</v>
      </c>
      <c r="V100" s="50">
        <v>33</v>
      </c>
      <c r="W100" s="50">
        <f t="shared" si="69"/>
        <v>5.28</v>
      </c>
      <c r="X100" s="50">
        <f t="shared" si="70"/>
        <v>5.28</v>
      </c>
      <c r="Y100" s="60">
        <f t="shared" si="71"/>
        <v>5.28</v>
      </c>
      <c r="Z100" s="59"/>
    </row>
    <row r="101" spans="2:26" ht="15.75" x14ac:dyDescent="0.25">
      <c r="B101" s="67"/>
      <c r="C101" s="68"/>
      <c r="D101" s="68"/>
      <c r="E101" s="68"/>
      <c r="F101" s="8" t="s">
        <v>23</v>
      </c>
      <c r="G101" s="29">
        <v>4</v>
      </c>
      <c r="H101" s="29">
        <v>4</v>
      </c>
      <c r="I101" s="29">
        <v>4</v>
      </c>
      <c r="J101" s="50">
        <v>1.7</v>
      </c>
      <c r="K101" s="50">
        <f t="shared" si="60"/>
        <v>6.8000000000000005E-2</v>
      </c>
      <c r="L101" s="50">
        <f t="shared" si="61"/>
        <v>6.8000000000000005E-2</v>
      </c>
      <c r="M101" s="50">
        <f t="shared" si="62"/>
        <v>6.8000000000000005E-2</v>
      </c>
      <c r="N101" s="50">
        <v>0</v>
      </c>
      <c r="O101" s="50">
        <f t="shared" si="63"/>
        <v>0</v>
      </c>
      <c r="P101" s="50">
        <f t="shared" si="64"/>
        <v>0</v>
      </c>
      <c r="Q101" s="50">
        <f t="shared" si="65"/>
        <v>0</v>
      </c>
      <c r="R101" s="50">
        <v>9.5</v>
      </c>
      <c r="S101" s="50">
        <f t="shared" si="66"/>
        <v>0.38</v>
      </c>
      <c r="T101" s="50">
        <f t="shared" si="67"/>
        <v>0.38</v>
      </c>
      <c r="U101" s="50">
        <f t="shared" si="68"/>
        <v>0.38</v>
      </c>
      <c r="V101" s="50">
        <v>43</v>
      </c>
      <c r="W101" s="50">
        <f t="shared" si="69"/>
        <v>1.72</v>
      </c>
      <c r="X101" s="50">
        <f t="shared" si="70"/>
        <v>1.72</v>
      </c>
      <c r="Y101" s="60">
        <f t="shared" si="71"/>
        <v>1.72</v>
      </c>
      <c r="Z101" s="59"/>
    </row>
    <row r="102" spans="2:26" ht="15.75" x14ac:dyDescent="0.25">
      <c r="B102" s="67"/>
      <c r="C102" s="68"/>
      <c r="D102" s="68"/>
      <c r="E102" s="68"/>
      <c r="F102" s="8" t="s">
        <v>35</v>
      </c>
      <c r="G102" s="29">
        <v>3</v>
      </c>
      <c r="H102" s="29">
        <v>3</v>
      </c>
      <c r="I102" s="29">
        <v>3</v>
      </c>
      <c r="J102" s="50">
        <v>0</v>
      </c>
      <c r="K102" s="50">
        <f t="shared" si="60"/>
        <v>0</v>
      </c>
      <c r="L102" s="50">
        <f t="shared" si="61"/>
        <v>0</v>
      </c>
      <c r="M102" s="50">
        <f t="shared" si="62"/>
        <v>0</v>
      </c>
      <c r="N102" s="50">
        <v>0</v>
      </c>
      <c r="O102" s="50">
        <f t="shared" si="63"/>
        <v>0</v>
      </c>
      <c r="P102" s="50">
        <f t="shared" si="64"/>
        <v>0</v>
      </c>
      <c r="Q102" s="50">
        <f t="shared" si="65"/>
        <v>0</v>
      </c>
      <c r="R102" s="50">
        <v>99.8</v>
      </c>
      <c r="S102" s="50">
        <f t="shared" si="66"/>
        <v>2.9939999999999998</v>
      </c>
      <c r="T102" s="50">
        <f t="shared" si="67"/>
        <v>2.9939999999999998</v>
      </c>
      <c r="U102" s="50">
        <f t="shared" si="68"/>
        <v>2.9939999999999998</v>
      </c>
      <c r="V102" s="50">
        <v>374</v>
      </c>
      <c r="W102" s="50">
        <f t="shared" si="69"/>
        <v>11.22</v>
      </c>
      <c r="X102" s="50">
        <f t="shared" si="70"/>
        <v>11.22</v>
      </c>
      <c r="Y102" s="60">
        <f t="shared" si="71"/>
        <v>11.22</v>
      </c>
      <c r="Z102" s="59"/>
    </row>
    <row r="103" spans="2:26" ht="15.75" x14ac:dyDescent="0.25">
      <c r="B103" s="67"/>
      <c r="C103" s="68"/>
      <c r="D103" s="68"/>
      <c r="E103" s="68"/>
      <c r="F103" s="8" t="s">
        <v>27</v>
      </c>
      <c r="G103" s="29">
        <v>1</v>
      </c>
      <c r="H103" s="29">
        <v>1</v>
      </c>
      <c r="I103" s="29">
        <v>1</v>
      </c>
      <c r="J103" s="50">
        <v>0</v>
      </c>
      <c r="K103" s="50">
        <f t="shared" si="60"/>
        <v>0</v>
      </c>
      <c r="L103" s="50">
        <f t="shared" si="61"/>
        <v>0</v>
      </c>
      <c r="M103" s="50">
        <f t="shared" si="62"/>
        <v>0</v>
      </c>
      <c r="N103" s="50">
        <v>0</v>
      </c>
      <c r="O103" s="50">
        <f t="shared" si="63"/>
        <v>0</v>
      </c>
      <c r="P103" s="50">
        <f t="shared" si="64"/>
        <v>0</v>
      </c>
      <c r="Q103" s="50">
        <f t="shared" si="65"/>
        <v>0</v>
      </c>
      <c r="R103" s="50">
        <v>0</v>
      </c>
      <c r="S103" s="50">
        <f t="shared" si="66"/>
        <v>0</v>
      </c>
      <c r="T103" s="50">
        <f t="shared" si="67"/>
        <v>0</v>
      </c>
      <c r="U103" s="50">
        <f t="shared" si="68"/>
        <v>0</v>
      </c>
      <c r="V103" s="50">
        <v>0</v>
      </c>
      <c r="W103" s="50">
        <f t="shared" si="69"/>
        <v>0</v>
      </c>
      <c r="X103" s="50">
        <f t="shared" si="70"/>
        <v>0</v>
      </c>
      <c r="Y103" s="60">
        <f t="shared" si="71"/>
        <v>0</v>
      </c>
      <c r="Z103" s="59"/>
    </row>
    <row r="104" spans="2:26" ht="15.75" x14ac:dyDescent="0.25">
      <c r="B104" s="67" t="s">
        <v>119</v>
      </c>
      <c r="C104" s="68">
        <v>100</v>
      </c>
      <c r="D104" s="68">
        <v>130</v>
      </c>
      <c r="E104" s="68">
        <v>150</v>
      </c>
      <c r="F104" s="8" t="s">
        <v>67</v>
      </c>
      <c r="G104" s="51">
        <v>88</v>
      </c>
      <c r="H104" s="51">
        <v>117</v>
      </c>
      <c r="I104" s="51">
        <v>135</v>
      </c>
      <c r="J104" s="50">
        <v>2</v>
      </c>
      <c r="K104" s="50">
        <f t="shared" si="60"/>
        <v>1.76</v>
      </c>
      <c r="L104" s="50">
        <f t="shared" si="61"/>
        <v>2.34</v>
      </c>
      <c r="M104" s="50">
        <f t="shared" si="62"/>
        <v>2.7</v>
      </c>
      <c r="N104" s="50">
        <v>0.1</v>
      </c>
      <c r="O104" s="50">
        <f t="shared" si="63"/>
        <v>8.8000000000000009E-2</v>
      </c>
      <c r="P104" s="50">
        <f t="shared" si="64"/>
        <v>0.11700000000000001</v>
      </c>
      <c r="Q104" s="50">
        <f t="shared" si="65"/>
        <v>0.13500000000000001</v>
      </c>
      <c r="R104" s="50">
        <v>19.7</v>
      </c>
      <c r="S104" s="50">
        <f t="shared" si="66"/>
        <v>17.335999999999999</v>
      </c>
      <c r="T104" s="50">
        <f t="shared" si="67"/>
        <v>23.048999999999999</v>
      </c>
      <c r="U104" s="50">
        <f t="shared" si="68"/>
        <v>26.594999999999999</v>
      </c>
      <c r="V104" s="50">
        <v>83</v>
      </c>
      <c r="W104" s="50">
        <f t="shared" si="69"/>
        <v>73.040000000000006</v>
      </c>
      <c r="X104" s="50">
        <f t="shared" si="70"/>
        <v>97.11</v>
      </c>
      <c r="Y104" s="60">
        <f t="shared" si="71"/>
        <v>112.05</v>
      </c>
      <c r="Z104" s="59"/>
    </row>
    <row r="105" spans="2:26" ht="15.75" x14ac:dyDescent="0.25">
      <c r="B105" s="67"/>
      <c r="C105" s="68"/>
      <c r="D105" s="68"/>
      <c r="E105" s="68"/>
      <c r="F105" s="8" t="s">
        <v>36</v>
      </c>
      <c r="G105" s="51">
        <v>15</v>
      </c>
      <c r="H105" s="51">
        <v>20</v>
      </c>
      <c r="I105" s="51">
        <v>23</v>
      </c>
      <c r="J105" s="50">
        <v>7</v>
      </c>
      <c r="K105" s="50">
        <f t="shared" si="60"/>
        <v>1.05</v>
      </c>
      <c r="L105" s="50">
        <f t="shared" si="61"/>
        <v>1.4</v>
      </c>
      <c r="M105" s="50">
        <f t="shared" si="62"/>
        <v>1.61</v>
      </c>
      <c r="N105" s="50">
        <v>7.9</v>
      </c>
      <c r="O105" s="50">
        <f t="shared" si="63"/>
        <v>1.1850000000000001</v>
      </c>
      <c r="P105" s="50">
        <f t="shared" si="64"/>
        <v>1.58</v>
      </c>
      <c r="Q105" s="50">
        <f t="shared" si="65"/>
        <v>1.8170000000000002</v>
      </c>
      <c r="R105" s="50">
        <v>9.5</v>
      </c>
      <c r="S105" s="50">
        <f t="shared" si="66"/>
        <v>1.425</v>
      </c>
      <c r="T105" s="50">
        <f t="shared" si="67"/>
        <v>1.9</v>
      </c>
      <c r="U105" s="50">
        <f t="shared" si="68"/>
        <v>2.1850000000000001</v>
      </c>
      <c r="V105" s="50">
        <v>135</v>
      </c>
      <c r="W105" s="50">
        <f t="shared" si="69"/>
        <v>20.25</v>
      </c>
      <c r="X105" s="50">
        <f t="shared" si="70"/>
        <v>27</v>
      </c>
      <c r="Y105" s="60">
        <f t="shared" si="71"/>
        <v>31.05</v>
      </c>
      <c r="Z105" s="59"/>
    </row>
    <row r="106" spans="2:26" ht="15.75" x14ac:dyDescent="0.25">
      <c r="B106" s="67"/>
      <c r="C106" s="68"/>
      <c r="D106" s="68"/>
      <c r="E106" s="68"/>
      <c r="F106" s="8" t="s">
        <v>120</v>
      </c>
      <c r="G106" s="51">
        <v>2</v>
      </c>
      <c r="H106" s="51">
        <v>3</v>
      </c>
      <c r="I106" s="51">
        <v>4</v>
      </c>
      <c r="J106" s="50">
        <v>0.3</v>
      </c>
      <c r="K106" s="50">
        <f t="shared" si="60"/>
        <v>6.0000000000000001E-3</v>
      </c>
      <c r="L106" s="50">
        <f t="shared" si="61"/>
        <v>8.9999999999999993E-3</v>
      </c>
      <c r="M106" s="50">
        <f t="shared" si="62"/>
        <v>1.2E-2</v>
      </c>
      <c r="N106" s="50">
        <v>82</v>
      </c>
      <c r="O106" s="50">
        <f t="shared" si="63"/>
        <v>1.64</v>
      </c>
      <c r="P106" s="50">
        <f t="shared" si="64"/>
        <v>2.46</v>
      </c>
      <c r="Q106" s="50">
        <f t="shared" si="65"/>
        <v>3.28</v>
      </c>
      <c r="R106" s="50">
        <v>1</v>
      </c>
      <c r="S106" s="50">
        <f t="shared" si="66"/>
        <v>0.02</v>
      </c>
      <c r="T106" s="50">
        <f t="shared" si="67"/>
        <v>0.03</v>
      </c>
      <c r="U106" s="50">
        <f t="shared" si="68"/>
        <v>0.04</v>
      </c>
      <c r="V106" s="50">
        <v>749</v>
      </c>
      <c r="W106" s="50">
        <f t="shared" si="69"/>
        <v>14.98</v>
      </c>
      <c r="X106" s="50">
        <f t="shared" si="70"/>
        <v>22.47</v>
      </c>
      <c r="Y106" s="60">
        <f t="shared" si="71"/>
        <v>29.96</v>
      </c>
      <c r="Z106" s="59"/>
    </row>
    <row r="107" spans="2:26" ht="15.75" x14ac:dyDescent="0.25">
      <c r="B107" s="67"/>
      <c r="C107" s="68"/>
      <c r="D107" s="68"/>
      <c r="E107" s="68"/>
      <c r="F107" s="8" t="s">
        <v>27</v>
      </c>
      <c r="G107" s="51">
        <v>1</v>
      </c>
      <c r="H107" s="51">
        <v>1</v>
      </c>
      <c r="I107" s="51">
        <v>1</v>
      </c>
      <c r="J107" s="50">
        <v>0</v>
      </c>
      <c r="K107" s="50">
        <f t="shared" si="60"/>
        <v>0</v>
      </c>
      <c r="L107" s="50">
        <f t="shared" si="61"/>
        <v>0</v>
      </c>
      <c r="M107" s="50">
        <f t="shared" si="62"/>
        <v>0</v>
      </c>
      <c r="N107" s="50">
        <v>0</v>
      </c>
      <c r="O107" s="50">
        <f t="shared" si="63"/>
        <v>0</v>
      </c>
      <c r="P107" s="50">
        <f t="shared" si="64"/>
        <v>0</v>
      </c>
      <c r="Q107" s="50">
        <f t="shared" si="65"/>
        <v>0</v>
      </c>
      <c r="R107" s="50">
        <v>0</v>
      </c>
      <c r="S107" s="50">
        <f t="shared" si="66"/>
        <v>0</v>
      </c>
      <c r="T107" s="50">
        <f t="shared" si="67"/>
        <v>0</v>
      </c>
      <c r="U107" s="50">
        <f t="shared" si="68"/>
        <v>0</v>
      </c>
      <c r="V107" s="50">
        <v>0</v>
      </c>
      <c r="W107" s="50">
        <f t="shared" si="69"/>
        <v>0</v>
      </c>
      <c r="X107" s="50">
        <f t="shared" si="70"/>
        <v>0</v>
      </c>
      <c r="Y107" s="60">
        <f t="shared" si="71"/>
        <v>0</v>
      </c>
      <c r="Z107" s="59"/>
    </row>
    <row r="108" spans="2:26" ht="15.75" x14ac:dyDescent="0.25">
      <c r="B108" s="67"/>
      <c r="C108" s="68"/>
      <c r="D108" s="68"/>
      <c r="E108" s="68"/>
      <c r="F108" s="8" t="s">
        <v>85</v>
      </c>
      <c r="G108" s="51">
        <v>5</v>
      </c>
      <c r="H108" s="51">
        <v>5</v>
      </c>
      <c r="I108" s="51">
        <v>5</v>
      </c>
      <c r="J108" s="50">
        <v>1.3</v>
      </c>
      <c r="K108" s="50">
        <f t="shared" si="60"/>
        <v>6.5000000000000002E-2</v>
      </c>
      <c r="L108" s="50">
        <f t="shared" si="61"/>
        <v>6.5000000000000002E-2</v>
      </c>
      <c r="M108" s="50">
        <f t="shared" si="62"/>
        <v>6.5000000000000002E-2</v>
      </c>
      <c r="N108" s="50">
        <v>72.5</v>
      </c>
      <c r="O108" s="50">
        <f t="shared" si="63"/>
        <v>3.625</v>
      </c>
      <c r="P108" s="50">
        <f t="shared" si="64"/>
        <v>3.625</v>
      </c>
      <c r="Q108" s="50">
        <f t="shared" si="65"/>
        <v>3.625</v>
      </c>
      <c r="R108" s="50">
        <v>0.9</v>
      </c>
      <c r="S108" s="50">
        <f t="shared" si="66"/>
        <v>4.4999999999999998E-2</v>
      </c>
      <c r="T108" s="50">
        <f t="shared" si="67"/>
        <v>4.4999999999999998E-2</v>
      </c>
      <c r="U108" s="50">
        <f t="shared" si="68"/>
        <v>4.4999999999999998E-2</v>
      </c>
      <c r="V108" s="50">
        <v>661</v>
      </c>
      <c r="W108" s="50">
        <f t="shared" si="69"/>
        <v>33.049999999999997</v>
      </c>
      <c r="X108" s="50">
        <f t="shared" si="70"/>
        <v>33.049999999999997</v>
      </c>
      <c r="Y108" s="60">
        <f t="shared" si="71"/>
        <v>33.049999999999997</v>
      </c>
      <c r="Z108" s="59"/>
    </row>
    <row r="109" spans="2:26" ht="15.75" x14ac:dyDescent="0.25">
      <c r="B109" s="67" t="s">
        <v>121</v>
      </c>
      <c r="C109" s="68">
        <v>60</v>
      </c>
      <c r="D109" s="68">
        <v>80</v>
      </c>
      <c r="E109" s="68">
        <v>80</v>
      </c>
      <c r="F109" s="52" t="s">
        <v>122</v>
      </c>
      <c r="G109" s="51">
        <v>33</v>
      </c>
      <c r="H109" s="51">
        <v>40</v>
      </c>
      <c r="I109" s="51">
        <v>40</v>
      </c>
      <c r="J109" s="50">
        <v>10.3</v>
      </c>
      <c r="K109" s="50">
        <f t="shared" si="60"/>
        <v>3.3990000000000005</v>
      </c>
      <c r="L109" s="50">
        <f t="shared" si="61"/>
        <v>4.12</v>
      </c>
      <c r="M109" s="50">
        <f t="shared" si="62"/>
        <v>4.12</v>
      </c>
      <c r="N109" s="50">
        <v>0.9</v>
      </c>
      <c r="O109" s="50">
        <f t="shared" si="63"/>
        <v>0.29699999999999999</v>
      </c>
      <c r="P109" s="50">
        <f t="shared" si="64"/>
        <v>0.36</v>
      </c>
      <c r="Q109" s="50">
        <f t="shared" si="65"/>
        <v>0.36</v>
      </c>
      <c r="R109" s="50">
        <v>74.2</v>
      </c>
      <c r="S109" s="50">
        <f t="shared" si="66"/>
        <v>24.486000000000001</v>
      </c>
      <c r="T109" s="50">
        <f t="shared" si="67"/>
        <v>29.68</v>
      </c>
      <c r="U109" s="50">
        <f t="shared" si="68"/>
        <v>29.68</v>
      </c>
      <c r="V109" s="50">
        <v>327</v>
      </c>
      <c r="W109" s="50">
        <f t="shared" si="69"/>
        <v>107.91</v>
      </c>
      <c r="X109" s="50">
        <f t="shared" si="70"/>
        <v>130.80000000000001</v>
      </c>
      <c r="Y109" s="60">
        <f t="shared" si="71"/>
        <v>130.80000000000001</v>
      </c>
      <c r="Z109" s="59"/>
    </row>
    <row r="110" spans="2:26" ht="15.75" x14ac:dyDescent="0.25">
      <c r="B110" s="67"/>
      <c r="C110" s="68"/>
      <c r="D110" s="68"/>
      <c r="E110" s="68"/>
      <c r="F110" s="52" t="s">
        <v>35</v>
      </c>
      <c r="G110" s="51">
        <v>3</v>
      </c>
      <c r="H110" s="51">
        <v>4</v>
      </c>
      <c r="I110" s="51">
        <v>4</v>
      </c>
      <c r="J110" s="50">
        <v>0</v>
      </c>
      <c r="K110" s="50">
        <f t="shared" si="60"/>
        <v>0</v>
      </c>
      <c r="L110" s="50">
        <f t="shared" si="61"/>
        <v>0</v>
      </c>
      <c r="M110" s="50">
        <f t="shared" si="62"/>
        <v>0</v>
      </c>
      <c r="N110" s="50">
        <v>0</v>
      </c>
      <c r="O110" s="50">
        <f t="shared" si="63"/>
        <v>0</v>
      </c>
      <c r="P110" s="50">
        <f t="shared" si="64"/>
        <v>0</v>
      </c>
      <c r="Q110" s="50">
        <f t="shared" si="65"/>
        <v>0</v>
      </c>
      <c r="R110" s="50">
        <v>99.8</v>
      </c>
      <c r="S110" s="50">
        <f t="shared" si="66"/>
        <v>2.9939999999999998</v>
      </c>
      <c r="T110" s="50">
        <f t="shared" si="67"/>
        <v>3.992</v>
      </c>
      <c r="U110" s="50">
        <f t="shared" si="68"/>
        <v>3.992</v>
      </c>
      <c r="V110" s="50">
        <v>374</v>
      </c>
      <c r="W110" s="50">
        <f t="shared" si="69"/>
        <v>11.22</v>
      </c>
      <c r="X110" s="50">
        <f t="shared" si="70"/>
        <v>14.96</v>
      </c>
      <c r="Y110" s="60">
        <f t="shared" si="71"/>
        <v>14.96</v>
      </c>
      <c r="Z110" s="59"/>
    </row>
    <row r="111" spans="2:26" ht="15.75" x14ac:dyDescent="0.25">
      <c r="B111" s="67"/>
      <c r="C111" s="68"/>
      <c r="D111" s="68"/>
      <c r="E111" s="68"/>
      <c r="F111" s="52" t="s">
        <v>123</v>
      </c>
      <c r="G111" s="51">
        <v>2</v>
      </c>
      <c r="H111" s="51">
        <v>3</v>
      </c>
      <c r="I111" s="51">
        <v>3</v>
      </c>
      <c r="J111" s="50">
        <v>1.3</v>
      </c>
      <c r="K111" s="50">
        <f t="shared" si="60"/>
        <v>2.6000000000000002E-2</v>
      </c>
      <c r="L111" s="50">
        <f t="shared" si="61"/>
        <v>3.9000000000000007E-2</v>
      </c>
      <c r="M111" s="50">
        <f t="shared" si="62"/>
        <v>3.9000000000000007E-2</v>
      </c>
      <c r="N111" s="50">
        <v>72.5</v>
      </c>
      <c r="O111" s="50">
        <f t="shared" si="63"/>
        <v>1.45</v>
      </c>
      <c r="P111" s="50">
        <f t="shared" si="64"/>
        <v>2.1749999999999998</v>
      </c>
      <c r="Q111" s="50">
        <f t="shared" si="65"/>
        <v>2.1749999999999998</v>
      </c>
      <c r="R111" s="50">
        <v>0.9</v>
      </c>
      <c r="S111" s="50">
        <f t="shared" si="66"/>
        <v>1.8000000000000002E-2</v>
      </c>
      <c r="T111" s="50">
        <f t="shared" si="67"/>
        <v>2.7000000000000003E-2</v>
      </c>
      <c r="U111" s="50">
        <f t="shared" si="68"/>
        <v>2.7000000000000003E-2</v>
      </c>
      <c r="V111" s="50">
        <v>661</v>
      </c>
      <c r="W111" s="50">
        <f t="shared" si="69"/>
        <v>13.22</v>
      </c>
      <c r="X111" s="50">
        <f t="shared" si="70"/>
        <v>19.829999999999998</v>
      </c>
      <c r="Y111" s="60">
        <f t="shared" si="71"/>
        <v>19.829999999999998</v>
      </c>
      <c r="Z111" s="59"/>
    </row>
    <row r="112" spans="2:26" ht="15.75" x14ac:dyDescent="0.25">
      <c r="B112" s="67"/>
      <c r="C112" s="68"/>
      <c r="D112" s="68"/>
      <c r="E112" s="68"/>
      <c r="F112" s="52" t="s">
        <v>105</v>
      </c>
      <c r="G112" s="51">
        <v>2</v>
      </c>
      <c r="H112" s="51">
        <v>3</v>
      </c>
      <c r="I112" s="51">
        <v>3</v>
      </c>
      <c r="J112" s="50">
        <v>12.7</v>
      </c>
      <c r="K112" s="50">
        <f t="shared" si="60"/>
        <v>0.254</v>
      </c>
      <c r="L112" s="50">
        <f t="shared" si="61"/>
        <v>0.38099999999999995</v>
      </c>
      <c r="M112" s="50">
        <f t="shared" si="62"/>
        <v>0.38099999999999995</v>
      </c>
      <c r="N112" s="50">
        <v>11.5</v>
      </c>
      <c r="O112" s="50">
        <f t="shared" si="63"/>
        <v>0.23</v>
      </c>
      <c r="P112" s="50">
        <f t="shared" si="64"/>
        <v>0.34499999999999997</v>
      </c>
      <c r="Q112" s="50">
        <f t="shared" si="65"/>
        <v>0.34499999999999997</v>
      </c>
      <c r="R112" s="50">
        <v>0.7</v>
      </c>
      <c r="S112" s="50">
        <f t="shared" si="66"/>
        <v>1.3999999999999999E-2</v>
      </c>
      <c r="T112" s="50">
        <f t="shared" si="67"/>
        <v>2.0999999999999998E-2</v>
      </c>
      <c r="U112" s="50">
        <f t="shared" si="68"/>
        <v>2.0999999999999998E-2</v>
      </c>
      <c r="V112" s="50">
        <v>157</v>
      </c>
      <c r="W112" s="50">
        <f t="shared" si="69"/>
        <v>3.14</v>
      </c>
      <c r="X112" s="50">
        <f t="shared" si="70"/>
        <v>4.71</v>
      </c>
      <c r="Y112" s="60">
        <f t="shared" si="71"/>
        <v>4.71</v>
      </c>
      <c r="Z112" s="59"/>
    </row>
    <row r="113" spans="2:26" ht="15.75" x14ac:dyDescent="0.25">
      <c r="B113" s="67"/>
      <c r="C113" s="68"/>
      <c r="D113" s="68"/>
      <c r="E113" s="68"/>
      <c r="F113" s="52" t="s">
        <v>27</v>
      </c>
      <c r="G113" s="51">
        <v>1</v>
      </c>
      <c r="H113" s="51">
        <v>1</v>
      </c>
      <c r="I113" s="51">
        <v>1</v>
      </c>
      <c r="J113" s="50">
        <v>0</v>
      </c>
      <c r="K113" s="50">
        <f t="shared" si="60"/>
        <v>0</v>
      </c>
      <c r="L113" s="50">
        <f t="shared" si="61"/>
        <v>0</v>
      </c>
      <c r="M113" s="50">
        <f t="shared" si="62"/>
        <v>0</v>
      </c>
      <c r="N113" s="50">
        <v>0</v>
      </c>
      <c r="O113" s="50">
        <f t="shared" si="63"/>
        <v>0</v>
      </c>
      <c r="P113" s="50">
        <f t="shared" si="64"/>
        <v>0</v>
      </c>
      <c r="Q113" s="50">
        <f t="shared" si="65"/>
        <v>0</v>
      </c>
      <c r="R113" s="50">
        <v>0</v>
      </c>
      <c r="S113" s="50">
        <f t="shared" si="66"/>
        <v>0</v>
      </c>
      <c r="T113" s="50">
        <f t="shared" si="67"/>
        <v>0</v>
      </c>
      <c r="U113" s="50">
        <f t="shared" si="68"/>
        <v>0</v>
      </c>
      <c r="V113" s="50">
        <v>0</v>
      </c>
      <c r="W113" s="50">
        <f t="shared" si="69"/>
        <v>0</v>
      </c>
      <c r="X113" s="50">
        <f t="shared" si="70"/>
        <v>0</v>
      </c>
      <c r="Y113" s="60">
        <f t="shared" si="71"/>
        <v>0</v>
      </c>
      <c r="Z113" s="59"/>
    </row>
    <row r="114" spans="2:26" ht="15.75" x14ac:dyDescent="0.25">
      <c r="B114" s="67"/>
      <c r="C114" s="68"/>
      <c r="D114" s="68"/>
      <c r="E114" s="68"/>
      <c r="F114" s="52" t="s">
        <v>124</v>
      </c>
      <c r="G114" s="51">
        <v>1</v>
      </c>
      <c r="H114" s="51">
        <v>1</v>
      </c>
      <c r="I114" s="51">
        <v>1</v>
      </c>
      <c r="J114" s="50">
        <v>12.7</v>
      </c>
      <c r="K114" s="50">
        <f t="shared" si="60"/>
        <v>0.127</v>
      </c>
      <c r="L114" s="50">
        <f t="shared" si="61"/>
        <v>0.127</v>
      </c>
      <c r="M114" s="50">
        <f t="shared" si="62"/>
        <v>0.127</v>
      </c>
      <c r="N114" s="50">
        <v>2.7</v>
      </c>
      <c r="O114" s="50">
        <f t="shared" si="63"/>
        <v>2.7000000000000003E-2</v>
      </c>
      <c r="P114" s="50">
        <f t="shared" si="64"/>
        <v>2.7000000000000003E-2</v>
      </c>
      <c r="Q114" s="50">
        <f t="shared" si="65"/>
        <v>2.7000000000000003E-2</v>
      </c>
      <c r="R114" s="50">
        <v>8.5</v>
      </c>
      <c r="S114" s="50">
        <f t="shared" si="66"/>
        <v>8.5000000000000006E-2</v>
      </c>
      <c r="T114" s="50">
        <f t="shared" si="67"/>
        <v>8.5000000000000006E-2</v>
      </c>
      <c r="U114" s="50">
        <f t="shared" si="68"/>
        <v>8.5000000000000006E-2</v>
      </c>
      <c r="V114" s="50">
        <v>109</v>
      </c>
      <c r="W114" s="50">
        <f t="shared" si="69"/>
        <v>1.0900000000000001</v>
      </c>
      <c r="X114" s="50">
        <f t="shared" si="70"/>
        <v>1.0900000000000001</v>
      </c>
      <c r="Y114" s="60">
        <f t="shared" si="71"/>
        <v>1.0900000000000001</v>
      </c>
      <c r="Z114" s="59"/>
    </row>
    <row r="115" spans="2:26" ht="15.75" x14ac:dyDescent="0.25">
      <c r="B115" s="67"/>
      <c r="C115" s="68"/>
      <c r="D115" s="68"/>
      <c r="E115" s="68"/>
      <c r="F115" s="52" t="s">
        <v>125</v>
      </c>
      <c r="G115" s="19">
        <v>28</v>
      </c>
      <c r="H115" s="19">
        <v>37</v>
      </c>
      <c r="I115" s="19">
        <v>37</v>
      </c>
      <c r="J115" s="50">
        <v>18</v>
      </c>
      <c r="K115" s="50">
        <f t="shared" si="60"/>
        <v>5.04</v>
      </c>
      <c r="L115" s="50">
        <f t="shared" si="61"/>
        <v>6.66</v>
      </c>
      <c r="M115" s="50">
        <f t="shared" si="62"/>
        <v>6.66</v>
      </c>
      <c r="N115" s="50">
        <v>0.6</v>
      </c>
      <c r="O115" s="50">
        <f t="shared" si="63"/>
        <v>0.16800000000000001</v>
      </c>
      <c r="P115" s="50">
        <f t="shared" si="64"/>
        <v>0.222</v>
      </c>
      <c r="Q115" s="50">
        <f t="shared" si="65"/>
        <v>0.222</v>
      </c>
      <c r="R115" s="50">
        <v>1.5</v>
      </c>
      <c r="S115" s="50">
        <f t="shared" si="66"/>
        <v>0.42</v>
      </c>
      <c r="T115" s="50">
        <f t="shared" si="67"/>
        <v>0.55500000000000005</v>
      </c>
      <c r="U115" s="50">
        <f t="shared" si="68"/>
        <v>0.55500000000000005</v>
      </c>
      <c r="V115" s="50">
        <v>86</v>
      </c>
      <c r="W115" s="50">
        <f t="shared" si="69"/>
        <v>24.08</v>
      </c>
      <c r="X115" s="50">
        <f t="shared" si="70"/>
        <v>31.82</v>
      </c>
      <c r="Y115" s="60">
        <f t="shared" si="71"/>
        <v>31.82</v>
      </c>
      <c r="Z115" s="59"/>
    </row>
    <row r="116" spans="2:26" ht="15.75" x14ac:dyDescent="0.25">
      <c r="B116" s="67"/>
      <c r="C116" s="68"/>
      <c r="D116" s="68"/>
      <c r="E116" s="68"/>
      <c r="F116" s="52" t="s">
        <v>126</v>
      </c>
      <c r="G116" s="30">
        <v>0.3</v>
      </c>
      <c r="H116" s="30">
        <v>0.3</v>
      </c>
      <c r="I116" s="30">
        <v>0.3</v>
      </c>
      <c r="J116" s="50">
        <v>0.1</v>
      </c>
      <c r="K116" s="50">
        <f t="shared" si="60"/>
        <v>2.9999999999999997E-4</v>
      </c>
      <c r="L116" s="50">
        <f t="shared" si="61"/>
        <v>2.9999999999999997E-4</v>
      </c>
      <c r="M116" s="50">
        <f t="shared" si="62"/>
        <v>2.9999999999999997E-4</v>
      </c>
      <c r="N116" s="50">
        <v>0.1</v>
      </c>
      <c r="O116" s="50">
        <f t="shared" si="63"/>
        <v>2.9999999999999997E-4</v>
      </c>
      <c r="P116" s="50">
        <f t="shared" si="64"/>
        <v>2.9999999999999997E-4</v>
      </c>
      <c r="Q116" s="50">
        <f t="shared" si="65"/>
        <v>2.9999999999999997E-4</v>
      </c>
      <c r="R116" s="50">
        <v>87.6</v>
      </c>
      <c r="S116" s="50">
        <f t="shared" si="66"/>
        <v>0.26279999999999998</v>
      </c>
      <c r="T116" s="50">
        <f t="shared" si="67"/>
        <v>0.26279999999999998</v>
      </c>
      <c r="U116" s="50">
        <f t="shared" si="68"/>
        <v>0.26279999999999998</v>
      </c>
      <c r="V116" s="50">
        <v>351</v>
      </c>
      <c r="W116" s="50">
        <f t="shared" si="69"/>
        <v>1.0529999999999999</v>
      </c>
      <c r="X116" s="50">
        <f t="shared" si="70"/>
        <v>1.0529999999999999</v>
      </c>
      <c r="Y116" s="60">
        <f t="shared" si="71"/>
        <v>1.0529999999999999</v>
      </c>
      <c r="Z116" s="59"/>
    </row>
    <row r="117" spans="2:26" ht="15.75" x14ac:dyDescent="0.25">
      <c r="B117" s="67"/>
      <c r="C117" s="68"/>
      <c r="D117" s="68"/>
      <c r="E117" s="68"/>
      <c r="F117" s="52" t="s">
        <v>24</v>
      </c>
      <c r="G117" s="19">
        <v>1</v>
      </c>
      <c r="H117" s="19">
        <v>1</v>
      </c>
      <c r="I117" s="19">
        <v>1</v>
      </c>
      <c r="J117" s="50">
        <v>0</v>
      </c>
      <c r="K117" s="50">
        <f t="shared" si="60"/>
        <v>0</v>
      </c>
      <c r="L117" s="50">
        <f t="shared" si="61"/>
        <v>0</v>
      </c>
      <c r="M117" s="50">
        <f t="shared" si="62"/>
        <v>0</v>
      </c>
      <c r="N117" s="50">
        <v>99.9</v>
      </c>
      <c r="O117" s="50">
        <f t="shared" si="63"/>
        <v>0.99900000000000011</v>
      </c>
      <c r="P117" s="50">
        <f t="shared" si="64"/>
        <v>0.99900000000000011</v>
      </c>
      <c r="Q117" s="50">
        <f t="shared" si="65"/>
        <v>0.99900000000000011</v>
      </c>
      <c r="R117" s="50">
        <v>0</v>
      </c>
      <c r="S117" s="50">
        <f t="shared" si="66"/>
        <v>0</v>
      </c>
      <c r="T117" s="50">
        <f t="shared" si="67"/>
        <v>0</v>
      </c>
      <c r="U117" s="50">
        <f t="shared" si="68"/>
        <v>0</v>
      </c>
      <c r="V117" s="50">
        <v>899</v>
      </c>
      <c r="W117" s="50">
        <f t="shared" si="69"/>
        <v>8.99</v>
      </c>
      <c r="X117" s="50">
        <f t="shared" si="70"/>
        <v>8.99</v>
      </c>
      <c r="Y117" s="60">
        <f t="shared" si="71"/>
        <v>8.99</v>
      </c>
      <c r="Z117" s="59"/>
    </row>
    <row r="118" spans="2:26" ht="15.75" x14ac:dyDescent="0.25">
      <c r="B118" s="122" t="s">
        <v>106</v>
      </c>
      <c r="C118" s="51">
        <v>200</v>
      </c>
      <c r="D118" s="51">
        <v>200</v>
      </c>
      <c r="E118" s="51">
        <v>200</v>
      </c>
      <c r="F118" s="5" t="s">
        <v>107</v>
      </c>
      <c r="G118" s="51">
        <v>200</v>
      </c>
      <c r="H118" s="51">
        <v>200</v>
      </c>
      <c r="I118" s="51">
        <v>200</v>
      </c>
      <c r="J118" s="50">
        <v>0.5</v>
      </c>
      <c r="K118" s="50">
        <f>G118*J118/100</f>
        <v>1</v>
      </c>
      <c r="L118" s="50">
        <f>H118*J118/100</f>
        <v>1</v>
      </c>
      <c r="M118" s="50">
        <f>I118*J118/100</f>
        <v>1</v>
      </c>
      <c r="N118" s="50">
        <v>0.1</v>
      </c>
      <c r="O118" s="50">
        <f>G118*N118/100</f>
        <v>0.2</v>
      </c>
      <c r="P118" s="50">
        <f>H118*N118/100</f>
        <v>0.2</v>
      </c>
      <c r="Q118" s="50">
        <f>I118*N118/100</f>
        <v>0.2</v>
      </c>
      <c r="R118" s="50">
        <v>10.1</v>
      </c>
      <c r="S118" s="50">
        <f>G118*R118/100</f>
        <v>20.2</v>
      </c>
      <c r="T118" s="50">
        <f>H118*R118/100</f>
        <v>20.2</v>
      </c>
      <c r="U118" s="50">
        <f>I118*R118/100</f>
        <v>20.2</v>
      </c>
      <c r="V118" s="50">
        <v>46</v>
      </c>
      <c r="W118" s="50">
        <f>G118*V118/100</f>
        <v>92</v>
      </c>
      <c r="X118" s="50">
        <f>H118*V118/100</f>
        <v>92</v>
      </c>
      <c r="Y118" s="60">
        <f>I118*V118/100</f>
        <v>92</v>
      </c>
      <c r="Z118" s="59"/>
    </row>
    <row r="119" spans="2:26" ht="31.5" x14ac:dyDescent="0.25">
      <c r="B119" s="109" t="s">
        <v>37</v>
      </c>
      <c r="C119" s="51">
        <v>20</v>
      </c>
      <c r="D119" s="51">
        <v>35</v>
      </c>
      <c r="E119" s="51">
        <v>40</v>
      </c>
      <c r="F119" s="33" t="s">
        <v>37</v>
      </c>
      <c r="G119" s="19">
        <v>20</v>
      </c>
      <c r="H119" s="19">
        <v>35</v>
      </c>
      <c r="I119" s="19">
        <v>40</v>
      </c>
      <c r="J119" s="50">
        <v>6.5</v>
      </c>
      <c r="K119" s="50">
        <f t="shared" si="60"/>
        <v>1.3</v>
      </c>
      <c r="L119" s="50">
        <f t="shared" si="61"/>
        <v>2.2749999999999999</v>
      </c>
      <c r="M119" s="50">
        <f t="shared" si="62"/>
        <v>2.6</v>
      </c>
      <c r="N119" s="50">
        <v>1</v>
      </c>
      <c r="O119" s="50">
        <f t="shared" si="63"/>
        <v>0.2</v>
      </c>
      <c r="P119" s="50">
        <f t="shared" si="64"/>
        <v>0.35</v>
      </c>
      <c r="Q119" s="50">
        <f t="shared" si="65"/>
        <v>0.4</v>
      </c>
      <c r="R119" s="50">
        <v>40.1</v>
      </c>
      <c r="S119" s="50">
        <f t="shared" si="66"/>
        <v>8.02</v>
      </c>
      <c r="T119" s="50">
        <f t="shared" si="67"/>
        <v>14.035</v>
      </c>
      <c r="U119" s="50">
        <f t="shared" si="68"/>
        <v>16.04</v>
      </c>
      <c r="V119" s="50">
        <v>190</v>
      </c>
      <c r="W119" s="50">
        <f t="shared" si="69"/>
        <v>38</v>
      </c>
      <c r="X119" s="50">
        <f t="shared" si="70"/>
        <v>66.5</v>
      </c>
      <c r="Y119" s="60">
        <f>I119*V119/100</f>
        <v>76</v>
      </c>
      <c r="Z119" s="59"/>
    </row>
    <row r="120" spans="2:26" ht="15.75" x14ac:dyDescent="0.25">
      <c r="B120" s="12"/>
      <c r="C120" s="8"/>
      <c r="D120" s="8"/>
      <c r="E120" s="8"/>
      <c r="F120" s="8"/>
      <c r="G120" s="8"/>
      <c r="H120" s="8"/>
      <c r="I120" s="8"/>
      <c r="J120" s="98"/>
      <c r="K120" s="158">
        <f>SUM(K89:K119)</f>
        <v>44.337299999999992</v>
      </c>
      <c r="L120" s="158">
        <f>SUM(L89:L119)</f>
        <v>63.013300000000001</v>
      </c>
      <c r="M120" s="158">
        <f>SUM(M89:M119)</f>
        <v>76.540299999999974</v>
      </c>
      <c r="N120" s="158"/>
      <c r="O120" s="158">
        <f>SUM(O89:O119)</f>
        <v>25.439299999999996</v>
      </c>
      <c r="P120" s="158">
        <f>SUM(P89:P119)</f>
        <v>33.894300000000015</v>
      </c>
      <c r="Q120" s="158">
        <f>SUM(Q89:Q119)</f>
        <v>39.943300000000008</v>
      </c>
      <c r="R120" s="158"/>
      <c r="S120" s="158">
        <f>SUM(S89:S119)</f>
        <v>106.56479999999999</v>
      </c>
      <c r="T120" s="158">
        <f>SUM(T89:T119)</f>
        <v>134.49180000000001</v>
      </c>
      <c r="U120" s="158">
        <f>SUM(U89:U119)</f>
        <v>142.90780000000004</v>
      </c>
      <c r="V120" s="158"/>
      <c r="W120" s="158">
        <f>SUM(W89:W119)</f>
        <v>712.41300000000024</v>
      </c>
      <c r="X120" s="158">
        <f>SUM(X89:X119)</f>
        <v>913.39300000000026</v>
      </c>
      <c r="Y120" s="159">
        <f>SUM(Y89:Y119)</f>
        <v>999.54300000000012</v>
      </c>
      <c r="Z120" s="59"/>
    </row>
    <row r="121" spans="2:26" ht="18.75" customHeight="1" x14ac:dyDescent="0.25">
      <c r="B121" s="148" t="s">
        <v>166</v>
      </c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50"/>
      <c r="Z121" s="59"/>
    </row>
    <row r="122" spans="2:26" ht="15.75" x14ac:dyDescent="0.25">
      <c r="B122" s="146" t="s">
        <v>133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147"/>
      <c r="Z122" s="59"/>
    </row>
    <row r="123" spans="2:26" ht="31.5" x14ac:dyDescent="0.25">
      <c r="B123" s="67" t="s">
        <v>129</v>
      </c>
      <c r="C123" s="68">
        <v>200</v>
      </c>
      <c r="D123" s="68">
        <v>200</v>
      </c>
      <c r="E123" s="68">
        <v>250</v>
      </c>
      <c r="F123" s="5" t="s">
        <v>130</v>
      </c>
      <c r="G123" s="19">
        <v>80</v>
      </c>
      <c r="H123" s="19">
        <v>80</v>
      </c>
      <c r="I123" s="19">
        <v>143</v>
      </c>
      <c r="J123" s="50">
        <v>67.7</v>
      </c>
      <c r="K123" s="50">
        <f t="shared" ref="K123:K131" si="72">G123*J123/100</f>
        <v>54.16</v>
      </c>
      <c r="L123" s="50">
        <f t="shared" ref="L123:L131" si="73">H123*J123/100</f>
        <v>54.16</v>
      </c>
      <c r="M123" s="50">
        <f t="shared" ref="M123:M131" si="74">I123*J123/100</f>
        <v>96.811000000000007</v>
      </c>
      <c r="N123" s="50">
        <v>18.899999999999999</v>
      </c>
      <c r="O123" s="50">
        <f t="shared" ref="O123:O131" si="75">G123*N123/100</f>
        <v>15.12</v>
      </c>
      <c r="P123" s="50">
        <f t="shared" ref="P123:P131" si="76">H123*N123/100</f>
        <v>15.12</v>
      </c>
      <c r="Q123" s="50">
        <f t="shared" ref="Q123:Q131" si="77">I123*N123/100</f>
        <v>27.026999999999997</v>
      </c>
      <c r="R123" s="50">
        <v>12.4</v>
      </c>
      <c r="S123" s="50">
        <f t="shared" ref="S123:S131" si="78">G123*R123/100</f>
        <v>9.92</v>
      </c>
      <c r="T123" s="50">
        <f t="shared" ref="T123:T131" si="79">H123*R123/100</f>
        <v>9.92</v>
      </c>
      <c r="U123" s="50">
        <f t="shared" ref="U123:U131" si="80">I123*R123/100</f>
        <v>17.731999999999999</v>
      </c>
      <c r="V123" s="50">
        <v>187</v>
      </c>
      <c r="W123" s="50">
        <f t="shared" ref="W123:W131" si="81">G123*V123/100</f>
        <v>149.6</v>
      </c>
      <c r="X123" s="50">
        <f>(H123*V123)/100</f>
        <v>149.6</v>
      </c>
      <c r="Y123" s="60">
        <f>(I123*V123)/100</f>
        <v>267.41000000000003</v>
      </c>
      <c r="Z123" s="59"/>
    </row>
    <row r="124" spans="2:26" ht="15.75" x14ac:dyDescent="0.25">
      <c r="B124" s="67"/>
      <c r="C124" s="68"/>
      <c r="D124" s="68"/>
      <c r="E124" s="68"/>
      <c r="F124" s="8" t="s">
        <v>131</v>
      </c>
      <c r="G124" s="19">
        <v>43</v>
      </c>
      <c r="H124" s="19">
        <v>43</v>
      </c>
      <c r="I124" s="19">
        <v>68</v>
      </c>
      <c r="J124" s="50">
        <v>7</v>
      </c>
      <c r="K124" s="50">
        <f t="shared" si="72"/>
        <v>3.01</v>
      </c>
      <c r="L124" s="50">
        <f t="shared" si="73"/>
        <v>3.01</v>
      </c>
      <c r="M124" s="50">
        <f t="shared" si="74"/>
        <v>4.76</v>
      </c>
      <c r="N124" s="50">
        <v>0.6</v>
      </c>
      <c r="O124" s="50">
        <f t="shared" si="75"/>
        <v>0.25800000000000001</v>
      </c>
      <c r="P124" s="50">
        <f t="shared" si="76"/>
        <v>0.25800000000000001</v>
      </c>
      <c r="Q124" s="50">
        <f t="shared" si="77"/>
        <v>0.40799999999999997</v>
      </c>
      <c r="R124" s="50">
        <v>77.3</v>
      </c>
      <c r="S124" s="50">
        <f t="shared" si="78"/>
        <v>33.239000000000004</v>
      </c>
      <c r="T124" s="50">
        <f t="shared" si="79"/>
        <v>33.239000000000004</v>
      </c>
      <c r="U124" s="50">
        <f t="shared" si="80"/>
        <v>52.563999999999993</v>
      </c>
      <c r="V124" s="50">
        <v>323</v>
      </c>
      <c r="W124" s="50">
        <f t="shared" si="81"/>
        <v>138.88999999999999</v>
      </c>
      <c r="X124" s="50">
        <f t="shared" ref="X124:X131" si="82">H124*V124/100</f>
        <v>138.88999999999999</v>
      </c>
      <c r="Y124" s="60">
        <f t="shared" ref="Y124:Y131" si="83">I124*V124/100</f>
        <v>219.64</v>
      </c>
      <c r="Z124" s="59"/>
    </row>
    <row r="125" spans="2:26" ht="15.75" x14ac:dyDescent="0.25">
      <c r="B125" s="67"/>
      <c r="C125" s="68"/>
      <c r="D125" s="68"/>
      <c r="E125" s="68"/>
      <c r="F125" s="8" t="s">
        <v>96</v>
      </c>
      <c r="G125" s="19">
        <v>13</v>
      </c>
      <c r="H125" s="19">
        <v>13</v>
      </c>
      <c r="I125" s="19">
        <v>10</v>
      </c>
      <c r="J125" s="50">
        <v>0</v>
      </c>
      <c r="K125" s="50">
        <f t="shared" si="72"/>
        <v>0</v>
      </c>
      <c r="L125" s="50">
        <f t="shared" si="73"/>
        <v>0</v>
      </c>
      <c r="M125" s="50">
        <f t="shared" si="74"/>
        <v>0</v>
      </c>
      <c r="N125" s="50">
        <v>99.9</v>
      </c>
      <c r="O125" s="50">
        <f t="shared" si="75"/>
        <v>12.987</v>
      </c>
      <c r="P125" s="50">
        <f t="shared" si="76"/>
        <v>12.987</v>
      </c>
      <c r="Q125" s="50">
        <f t="shared" si="77"/>
        <v>9.99</v>
      </c>
      <c r="R125" s="50">
        <v>0</v>
      </c>
      <c r="S125" s="50">
        <f t="shared" si="78"/>
        <v>0</v>
      </c>
      <c r="T125" s="50">
        <f t="shared" si="79"/>
        <v>0</v>
      </c>
      <c r="U125" s="50">
        <f t="shared" si="80"/>
        <v>0</v>
      </c>
      <c r="V125" s="50">
        <v>899</v>
      </c>
      <c r="W125" s="50">
        <f t="shared" si="81"/>
        <v>116.87</v>
      </c>
      <c r="X125" s="50">
        <f t="shared" si="82"/>
        <v>116.87</v>
      </c>
      <c r="Y125" s="60">
        <f t="shared" si="83"/>
        <v>89.9</v>
      </c>
      <c r="Z125" s="59"/>
    </row>
    <row r="126" spans="2:26" ht="15.75" x14ac:dyDescent="0.25">
      <c r="B126" s="67"/>
      <c r="C126" s="68"/>
      <c r="D126" s="68"/>
      <c r="E126" s="68"/>
      <c r="F126" s="8" t="s">
        <v>23</v>
      </c>
      <c r="G126" s="19">
        <v>13</v>
      </c>
      <c r="H126" s="19">
        <v>13</v>
      </c>
      <c r="I126" s="19">
        <v>10</v>
      </c>
      <c r="J126" s="50">
        <v>1.7</v>
      </c>
      <c r="K126" s="50">
        <f t="shared" si="72"/>
        <v>0.22099999999999997</v>
      </c>
      <c r="L126" s="50">
        <f t="shared" si="73"/>
        <v>0.22099999999999997</v>
      </c>
      <c r="M126" s="50">
        <f t="shared" si="74"/>
        <v>0.17</v>
      </c>
      <c r="N126" s="50">
        <v>0</v>
      </c>
      <c r="O126" s="50">
        <f t="shared" si="75"/>
        <v>0</v>
      </c>
      <c r="P126" s="50">
        <f t="shared" si="76"/>
        <v>0</v>
      </c>
      <c r="Q126" s="50">
        <f t="shared" si="77"/>
        <v>0</v>
      </c>
      <c r="R126" s="50">
        <v>9.5</v>
      </c>
      <c r="S126" s="50">
        <f t="shared" si="78"/>
        <v>1.2350000000000001</v>
      </c>
      <c r="T126" s="50">
        <f t="shared" si="79"/>
        <v>1.2350000000000001</v>
      </c>
      <c r="U126" s="50">
        <f t="shared" si="80"/>
        <v>0.95</v>
      </c>
      <c r="V126" s="50">
        <v>43</v>
      </c>
      <c r="W126" s="50">
        <f t="shared" si="81"/>
        <v>5.59</v>
      </c>
      <c r="X126" s="50">
        <f t="shared" si="82"/>
        <v>5.59</v>
      </c>
      <c r="Y126" s="60">
        <f t="shared" si="83"/>
        <v>4.3</v>
      </c>
      <c r="Z126" s="59"/>
    </row>
    <row r="127" spans="2:26" ht="15.75" x14ac:dyDescent="0.25">
      <c r="B127" s="67"/>
      <c r="C127" s="68"/>
      <c r="D127" s="68"/>
      <c r="E127" s="68"/>
      <c r="F127" s="8" t="s">
        <v>22</v>
      </c>
      <c r="G127" s="19">
        <v>10</v>
      </c>
      <c r="H127" s="19">
        <v>10</v>
      </c>
      <c r="I127" s="19">
        <v>15</v>
      </c>
      <c r="J127" s="50">
        <v>1.3</v>
      </c>
      <c r="K127" s="50">
        <f t="shared" si="72"/>
        <v>0.13</v>
      </c>
      <c r="L127" s="50">
        <f t="shared" si="73"/>
        <v>0.13</v>
      </c>
      <c r="M127" s="50">
        <f t="shared" si="74"/>
        <v>0.19500000000000001</v>
      </c>
      <c r="N127" s="50">
        <v>0.1</v>
      </c>
      <c r="O127" s="50">
        <f t="shared" si="75"/>
        <v>0.01</v>
      </c>
      <c r="P127" s="50">
        <f t="shared" si="76"/>
        <v>0.01</v>
      </c>
      <c r="Q127" s="50">
        <f t="shared" si="77"/>
        <v>1.4999999999999999E-2</v>
      </c>
      <c r="R127" s="50">
        <v>7</v>
      </c>
      <c r="S127" s="50">
        <f t="shared" si="78"/>
        <v>0.7</v>
      </c>
      <c r="T127" s="50">
        <f t="shared" si="79"/>
        <v>0.7</v>
      </c>
      <c r="U127" s="50">
        <f t="shared" si="80"/>
        <v>1.05</v>
      </c>
      <c r="V127" s="50">
        <v>33</v>
      </c>
      <c r="W127" s="50">
        <f t="shared" si="81"/>
        <v>3.3</v>
      </c>
      <c r="X127" s="50">
        <f t="shared" si="82"/>
        <v>3.3</v>
      </c>
      <c r="Y127" s="60">
        <f t="shared" si="83"/>
        <v>4.95</v>
      </c>
      <c r="Z127" s="59"/>
    </row>
    <row r="128" spans="2:26" ht="15.75" x14ac:dyDescent="0.25">
      <c r="B128" s="67"/>
      <c r="C128" s="68"/>
      <c r="D128" s="68"/>
      <c r="E128" s="68"/>
      <c r="F128" s="8" t="s">
        <v>25</v>
      </c>
      <c r="G128" s="19">
        <v>10</v>
      </c>
      <c r="H128" s="19">
        <v>10</v>
      </c>
      <c r="I128" s="19">
        <v>15</v>
      </c>
      <c r="J128" s="50">
        <v>3.6</v>
      </c>
      <c r="K128" s="50">
        <f t="shared" si="72"/>
        <v>0.36</v>
      </c>
      <c r="L128" s="50">
        <f t="shared" si="73"/>
        <v>0.36</v>
      </c>
      <c r="M128" s="50">
        <f t="shared" si="74"/>
        <v>0.54</v>
      </c>
      <c r="N128" s="50">
        <v>0</v>
      </c>
      <c r="O128" s="50">
        <f t="shared" si="75"/>
        <v>0</v>
      </c>
      <c r="P128" s="50">
        <f t="shared" si="76"/>
        <v>0</v>
      </c>
      <c r="Q128" s="50">
        <f t="shared" si="77"/>
        <v>0</v>
      </c>
      <c r="R128" s="50">
        <v>11.8</v>
      </c>
      <c r="S128" s="50">
        <f t="shared" si="78"/>
        <v>1.18</v>
      </c>
      <c r="T128" s="50">
        <f t="shared" si="79"/>
        <v>1.18</v>
      </c>
      <c r="U128" s="50">
        <f t="shared" si="80"/>
        <v>1.77</v>
      </c>
      <c r="V128" s="50">
        <v>63</v>
      </c>
      <c r="W128" s="50">
        <f t="shared" si="81"/>
        <v>6.3</v>
      </c>
      <c r="X128" s="50">
        <f t="shared" si="82"/>
        <v>6.3</v>
      </c>
      <c r="Y128" s="60">
        <f t="shared" si="83"/>
        <v>9.4499999999999993</v>
      </c>
      <c r="Z128" s="59"/>
    </row>
    <row r="129" spans="2:26" ht="15.75" x14ac:dyDescent="0.25">
      <c r="B129" s="67"/>
      <c r="C129" s="68"/>
      <c r="D129" s="68"/>
      <c r="E129" s="68"/>
      <c r="F129" s="8" t="s">
        <v>27</v>
      </c>
      <c r="G129" s="19">
        <v>1</v>
      </c>
      <c r="H129" s="19">
        <v>1</v>
      </c>
      <c r="I129" s="19">
        <v>1</v>
      </c>
      <c r="J129" s="50">
        <v>0</v>
      </c>
      <c r="K129" s="50">
        <f t="shared" si="72"/>
        <v>0</v>
      </c>
      <c r="L129" s="50">
        <f t="shared" si="73"/>
        <v>0</v>
      </c>
      <c r="M129" s="50">
        <f t="shared" si="74"/>
        <v>0</v>
      </c>
      <c r="N129" s="50">
        <v>0</v>
      </c>
      <c r="O129" s="50">
        <f t="shared" si="75"/>
        <v>0</v>
      </c>
      <c r="P129" s="50">
        <f t="shared" si="76"/>
        <v>0</v>
      </c>
      <c r="Q129" s="50">
        <f t="shared" si="77"/>
        <v>0</v>
      </c>
      <c r="R129" s="50">
        <v>0</v>
      </c>
      <c r="S129" s="50">
        <f t="shared" si="78"/>
        <v>0</v>
      </c>
      <c r="T129" s="50">
        <f t="shared" si="79"/>
        <v>0</v>
      </c>
      <c r="U129" s="50">
        <f t="shared" si="80"/>
        <v>0</v>
      </c>
      <c r="V129" s="50">
        <v>0</v>
      </c>
      <c r="W129" s="50">
        <f t="shared" si="81"/>
        <v>0</v>
      </c>
      <c r="X129" s="50">
        <f t="shared" si="82"/>
        <v>0</v>
      </c>
      <c r="Y129" s="60">
        <f t="shared" si="83"/>
        <v>0</v>
      </c>
      <c r="Z129" s="59"/>
    </row>
    <row r="130" spans="2:26" ht="15.75" x14ac:dyDescent="0.25">
      <c r="B130" s="67" t="s">
        <v>112</v>
      </c>
      <c r="C130" s="68">
        <v>200</v>
      </c>
      <c r="D130" s="68">
        <v>200</v>
      </c>
      <c r="E130" s="68">
        <v>200</v>
      </c>
      <c r="F130" s="11" t="s">
        <v>34</v>
      </c>
      <c r="G130" s="19">
        <v>1</v>
      </c>
      <c r="H130" s="19">
        <v>1</v>
      </c>
      <c r="I130" s="19">
        <v>1</v>
      </c>
      <c r="J130" s="50">
        <v>0.1</v>
      </c>
      <c r="K130" s="50">
        <f t="shared" si="72"/>
        <v>1E-3</v>
      </c>
      <c r="L130" s="50">
        <f t="shared" si="73"/>
        <v>1E-3</v>
      </c>
      <c r="M130" s="50">
        <f t="shared" si="74"/>
        <v>1E-3</v>
      </c>
      <c r="N130" s="50">
        <v>0</v>
      </c>
      <c r="O130" s="50">
        <f t="shared" si="75"/>
        <v>0</v>
      </c>
      <c r="P130" s="50">
        <f t="shared" si="76"/>
        <v>0</v>
      </c>
      <c r="Q130" s="50">
        <f t="shared" si="77"/>
        <v>0</v>
      </c>
      <c r="R130" s="50">
        <v>0</v>
      </c>
      <c r="S130" s="50">
        <f t="shared" si="78"/>
        <v>0</v>
      </c>
      <c r="T130" s="50">
        <f t="shared" si="79"/>
        <v>0</v>
      </c>
      <c r="U130" s="50">
        <f t="shared" si="80"/>
        <v>0</v>
      </c>
      <c r="V130" s="50">
        <v>5</v>
      </c>
      <c r="W130" s="50">
        <f t="shared" si="81"/>
        <v>0.05</v>
      </c>
      <c r="X130" s="50">
        <f t="shared" si="82"/>
        <v>0.05</v>
      </c>
      <c r="Y130" s="60">
        <f t="shared" si="83"/>
        <v>0.05</v>
      </c>
      <c r="Z130" s="59"/>
    </row>
    <row r="131" spans="2:26" ht="15.75" x14ac:dyDescent="0.25">
      <c r="B131" s="67"/>
      <c r="C131" s="68"/>
      <c r="D131" s="68"/>
      <c r="E131" s="68"/>
      <c r="F131" s="8" t="s">
        <v>35</v>
      </c>
      <c r="G131" s="19">
        <v>15</v>
      </c>
      <c r="H131" s="19">
        <v>15</v>
      </c>
      <c r="I131" s="19">
        <v>15</v>
      </c>
      <c r="J131" s="50">
        <v>0</v>
      </c>
      <c r="K131" s="50">
        <f t="shared" si="72"/>
        <v>0</v>
      </c>
      <c r="L131" s="50">
        <f t="shared" si="73"/>
        <v>0</v>
      </c>
      <c r="M131" s="50">
        <f t="shared" si="74"/>
        <v>0</v>
      </c>
      <c r="N131" s="50">
        <v>0</v>
      </c>
      <c r="O131" s="50">
        <f t="shared" si="75"/>
        <v>0</v>
      </c>
      <c r="P131" s="50">
        <f t="shared" si="76"/>
        <v>0</v>
      </c>
      <c r="Q131" s="50">
        <f t="shared" si="77"/>
        <v>0</v>
      </c>
      <c r="R131" s="50">
        <v>99.8</v>
      </c>
      <c r="S131" s="50">
        <f t="shared" si="78"/>
        <v>14.97</v>
      </c>
      <c r="T131" s="50">
        <f t="shared" si="79"/>
        <v>14.97</v>
      </c>
      <c r="U131" s="50">
        <f t="shared" si="80"/>
        <v>14.97</v>
      </c>
      <c r="V131" s="50">
        <v>374</v>
      </c>
      <c r="W131" s="50">
        <f t="shared" si="81"/>
        <v>56.1</v>
      </c>
      <c r="X131" s="50">
        <f t="shared" si="82"/>
        <v>56.1</v>
      </c>
      <c r="Y131" s="60">
        <f t="shared" si="83"/>
        <v>56.1</v>
      </c>
      <c r="Z131" s="59"/>
    </row>
    <row r="132" spans="2:26" ht="15.75" x14ac:dyDescent="0.25">
      <c r="B132" s="23" t="s">
        <v>74</v>
      </c>
      <c r="C132" s="51">
        <v>100</v>
      </c>
      <c r="D132" s="51">
        <v>100</v>
      </c>
      <c r="E132" s="51">
        <v>100</v>
      </c>
      <c r="F132" s="8" t="s">
        <v>75</v>
      </c>
      <c r="G132" s="19">
        <v>100</v>
      </c>
      <c r="H132" s="19">
        <v>100</v>
      </c>
      <c r="I132" s="19">
        <v>100</v>
      </c>
      <c r="J132" s="48">
        <v>0.4</v>
      </c>
      <c r="K132" s="48">
        <v>0.4</v>
      </c>
      <c r="L132" s="48">
        <v>0.4</v>
      </c>
      <c r="M132" s="48">
        <v>0.4</v>
      </c>
      <c r="N132" s="48">
        <v>0</v>
      </c>
      <c r="O132" s="48">
        <v>0</v>
      </c>
      <c r="P132" s="48">
        <v>0</v>
      </c>
      <c r="Q132" s="48">
        <v>0</v>
      </c>
      <c r="R132" s="48">
        <v>11.3</v>
      </c>
      <c r="S132" s="48">
        <v>11.3</v>
      </c>
      <c r="T132" s="48">
        <v>11.3</v>
      </c>
      <c r="U132" s="48">
        <v>11.3</v>
      </c>
      <c r="V132" s="48">
        <v>46</v>
      </c>
      <c r="W132" s="48">
        <v>46</v>
      </c>
      <c r="X132" s="48">
        <v>46</v>
      </c>
      <c r="Y132" s="160">
        <v>46</v>
      </c>
      <c r="Z132" s="59"/>
    </row>
    <row r="133" spans="2:26" ht="31.5" x14ac:dyDescent="0.25">
      <c r="B133" s="109" t="s">
        <v>37</v>
      </c>
      <c r="C133" s="51">
        <v>20</v>
      </c>
      <c r="D133" s="51">
        <v>35</v>
      </c>
      <c r="E133" s="51">
        <v>40</v>
      </c>
      <c r="F133" s="26" t="s">
        <v>37</v>
      </c>
      <c r="G133" s="19">
        <v>20</v>
      </c>
      <c r="H133" s="19">
        <v>35</v>
      </c>
      <c r="I133" s="19">
        <v>40</v>
      </c>
      <c r="J133" s="50">
        <v>6.5</v>
      </c>
      <c r="K133" s="50">
        <f>G133*J133/100</f>
        <v>1.3</v>
      </c>
      <c r="L133" s="50">
        <f>H133*J133/100</f>
        <v>2.2749999999999999</v>
      </c>
      <c r="M133" s="50">
        <f>I133*J133/100</f>
        <v>2.6</v>
      </c>
      <c r="N133" s="50">
        <v>1</v>
      </c>
      <c r="O133" s="50">
        <f>G133*N133/100</f>
        <v>0.2</v>
      </c>
      <c r="P133" s="50">
        <f>H133*N133/100</f>
        <v>0.35</v>
      </c>
      <c r="Q133" s="50">
        <f>I133*N133/100</f>
        <v>0.4</v>
      </c>
      <c r="R133" s="50">
        <v>40.1</v>
      </c>
      <c r="S133" s="50">
        <f>G133*R133/100</f>
        <v>8.02</v>
      </c>
      <c r="T133" s="50">
        <f>H133*R133/100</f>
        <v>14.035</v>
      </c>
      <c r="U133" s="50">
        <f>I133*R133/100</f>
        <v>16.04</v>
      </c>
      <c r="V133" s="50">
        <v>190</v>
      </c>
      <c r="W133" s="50">
        <f>G133*V133/100</f>
        <v>38</v>
      </c>
      <c r="X133" s="50">
        <f>H133*V133/100</f>
        <v>66.5</v>
      </c>
      <c r="Y133" s="60">
        <f>I133*V133/100</f>
        <v>76</v>
      </c>
      <c r="Z133" s="59"/>
    </row>
    <row r="134" spans="2:26" ht="15.75" x14ac:dyDescent="0.25">
      <c r="B134" s="23"/>
      <c r="C134" s="8"/>
      <c r="D134" s="8"/>
      <c r="E134" s="8"/>
      <c r="F134" s="8"/>
      <c r="G134" s="8"/>
      <c r="H134" s="8"/>
      <c r="I134" s="8"/>
      <c r="J134" s="98"/>
      <c r="K134" s="161">
        <f>SUM(K123:K133)</f>
        <v>59.581999999999987</v>
      </c>
      <c r="L134" s="161">
        <f>SUM(L123:L133)</f>
        <v>60.556999999999988</v>
      </c>
      <c r="M134" s="161">
        <f>SUM(M123:M133)</f>
        <v>105.47700000000002</v>
      </c>
      <c r="N134" s="161"/>
      <c r="O134" s="161">
        <f>SUM(O123:O133)</f>
        <v>28.575000000000003</v>
      </c>
      <c r="P134" s="161">
        <f>SUM(P123:P133)</f>
        <v>28.725000000000005</v>
      </c>
      <c r="Q134" s="161">
        <f>SUM(Q123:Q133)</f>
        <v>37.839999999999996</v>
      </c>
      <c r="R134" s="161"/>
      <c r="S134" s="161">
        <f>SUM(S123:S133)</f>
        <v>80.564000000000007</v>
      </c>
      <c r="T134" s="161">
        <f>SUM(T123:T133)</f>
        <v>86.579000000000008</v>
      </c>
      <c r="U134" s="161">
        <f>SUM(U123:U133)</f>
        <v>116.37599999999998</v>
      </c>
      <c r="V134" s="161"/>
      <c r="W134" s="161">
        <f>SUM(W123:W133)</f>
        <v>560.70000000000005</v>
      </c>
      <c r="X134" s="161">
        <f>SUM(X123:X133)</f>
        <v>589.20000000000005</v>
      </c>
      <c r="Y134" s="162">
        <f>SUM(Y123:Y133)</f>
        <v>773.80000000000007</v>
      </c>
      <c r="Z134" s="59"/>
    </row>
    <row r="135" spans="2:26" ht="15.75" x14ac:dyDescent="0.25">
      <c r="B135" s="146" t="s">
        <v>134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147"/>
      <c r="Z135" s="59"/>
    </row>
    <row r="136" spans="2:26" ht="15.75" x14ac:dyDescent="0.25">
      <c r="B136" s="67" t="s">
        <v>62</v>
      </c>
      <c r="C136" s="68">
        <v>60</v>
      </c>
      <c r="D136" s="68">
        <v>100</v>
      </c>
      <c r="E136" s="68">
        <v>100</v>
      </c>
      <c r="F136" s="8" t="s">
        <v>63</v>
      </c>
      <c r="G136" s="19">
        <v>25</v>
      </c>
      <c r="H136" s="19">
        <v>41</v>
      </c>
      <c r="I136" s="19">
        <v>41</v>
      </c>
      <c r="J136" s="50">
        <v>0.6</v>
      </c>
      <c r="K136" s="50">
        <f t="shared" ref="K136:K153" si="84">G136*J136/100</f>
        <v>0.15</v>
      </c>
      <c r="L136" s="50">
        <f t="shared" ref="L136:L153" si="85">H136*J136/100</f>
        <v>0.24599999999999997</v>
      </c>
      <c r="M136" s="50">
        <f t="shared" ref="M136:M153" si="86">I136*J136/100</f>
        <v>0.24599999999999997</v>
      </c>
      <c r="N136" s="50">
        <v>0</v>
      </c>
      <c r="O136" s="50">
        <f t="shared" ref="O136:O153" si="87">G136*N136/100</f>
        <v>0</v>
      </c>
      <c r="P136" s="50">
        <f t="shared" ref="P136:P153" si="88">H136*N136/100</f>
        <v>0</v>
      </c>
      <c r="Q136" s="50">
        <f t="shared" ref="Q136:Q153" si="89">I136*N136/100</f>
        <v>0</v>
      </c>
      <c r="R136" s="50">
        <v>4.2</v>
      </c>
      <c r="S136" s="50">
        <f t="shared" ref="S136:S153" si="90">G136*R136/100</f>
        <v>1.05</v>
      </c>
      <c r="T136" s="50">
        <f t="shared" ref="T136:T153" si="91">H136*R136/100</f>
        <v>1.7220000000000002</v>
      </c>
      <c r="U136" s="50">
        <f t="shared" ref="U136:U153" si="92">I136*R136/100</f>
        <v>1.7220000000000002</v>
      </c>
      <c r="V136" s="50">
        <v>0.8</v>
      </c>
      <c r="W136" s="50">
        <f t="shared" ref="W136:W153" si="93">G136*V136/100</f>
        <v>0.2</v>
      </c>
      <c r="X136" s="50">
        <f t="shared" ref="X136:X153" si="94">H136*V136/100</f>
        <v>0.32800000000000007</v>
      </c>
      <c r="Y136" s="60">
        <v>19</v>
      </c>
      <c r="Z136" s="59"/>
    </row>
    <row r="137" spans="2:26" ht="15.75" x14ac:dyDescent="0.25">
      <c r="B137" s="67"/>
      <c r="C137" s="68"/>
      <c r="D137" s="68"/>
      <c r="E137" s="68"/>
      <c r="F137" s="8" t="s">
        <v>64</v>
      </c>
      <c r="G137" s="51">
        <v>18</v>
      </c>
      <c r="H137" s="51">
        <v>30</v>
      </c>
      <c r="I137" s="51">
        <v>30</v>
      </c>
      <c r="J137" s="50">
        <v>1.3</v>
      </c>
      <c r="K137" s="50">
        <f t="shared" si="84"/>
        <v>0.23400000000000001</v>
      </c>
      <c r="L137" s="50">
        <f t="shared" si="85"/>
        <v>0.39</v>
      </c>
      <c r="M137" s="50">
        <f t="shared" si="86"/>
        <v>0.39</v>
      </c>
      <c r="N137" s="50">
        <v>0.1</v>
      </c>
      <c r="O137" s="50">
        <f t="shared" si="87"/>
        <v>1.8000000000000002E-2</v>
      </c>
      <c r="P137" s="50">
        <f t="shared" si="88"/>
        <v>0.03</v>
      </c>
      <c r="Q137" s="50">
        <f t="shared" si="89"/>
        <v>0.03</v>
      </c>
      <c r="R137" s="50">
        <v>7</v>
      </c>
      <c r="S137" s="50">
        <f t="shared" si="90"/>
        <v>1.26</v>
      </c>
      <c r="T137" s="50">
        <f t="shared" si="91"/>
        <v>2.1</v>
      </c>
      <c r="U137" s="50">
        <f t="shared" si="92"/>
        <v>2.1</v>
      </c>
      <c r="V137" s="50">
        <v>33</v>
      </c>
      <c r="W137" s="50">
        <f t="shared" si="93"/>
        <v>5.94</v>
      </c>
      <c r="X137" s="50">
        <f t="shared" si="94"/>
        <v>9.9</v>
      </c>
      <c r="Y137" s="60">
        <f t="shared" ref="Y137:Y153" si="95">I137*V137/100</f>
        <v>9.9</v>
      </c>
      <c r="Z137" s="59"/>
    </row>
    <row r="138" spans="2:26" ht="15.75" x14ac:dyDescent="0.25">
      <c r="B138" s="67"/>
      <c r="C138" s="68"/>
      <c r="D138" s="68"/>
      <c r="E138" s="68"/>
      <c r="F138" s="8" t="s">
        <v>23</v>
      </c>
      <c r="G138" s="51">
        <v>6</v>
      </c>
      <c r="H138" s="51">
        <v>10</v>
      </c>
      <c r="I138" s="51">
        <v>10</v>
      </c>
      <c r="J138" s="50">
        <v>1.7</v>
      </c>
      <c r="K138" s="50">
        <f t="shared" si="84"/>
        <v>0.10199999999999999</v>
      </c>
      <c r="L138" s="50">
        <f t="shared" si="85"/>
        <v>0.17</v>
      </c>
      <c r="M138" s="50">
        <f t="shared" si="86"/>
        <v>0.17</v>
      </c>
      <c r="N138" s="50">
        <v>0</v>
      </c>
      <c r="O138" s="50">
        <f t="shared" si="87"/>
        <v>0</v>
      </c>
      <c r="P138" s="50">
        <f t="shared" si="88"/>
        <v>0</v>
      </c>
      <c r="Q138" s="50">
        <f t="shared" si="89"/>
        <v>0</v>
      </c>
      <c r="R138" s="50">
        <v>9.5</v>
      </c>
      <c r="S138" s="50">
        <f t="shared" si="90"/>
        <v>0.56999999999999995</v>
      </c>
      <c r="T138" s="50">
        <f t="shared" si="91"/>
        <v>0.95</v>
      </c>
      <c r="U138" s="50">
        <f t="shared" si="92"/>
        <v>0.95</v>
      </c>
      <c r="V138" s="50">
        <v>43</v>
      </c>
      <c r="W138" s="50">
        <f t="shared" si="93"/>
        <v>2.58</v>
      </c>
      <c r="X138" s="50">
        <f t="shared" si="94"/>
        <v>4.3</v>
      </c>
      <c r="Y138" s="60">
        <f t="shared" si="95"/>
        <v>4.3</v>
      </c>
      <c r="Z138" s="59"/>
    </row>
    <row r="139" spans="2:26" ht="15.75" x14ac:dyDescent="0.25">
      <c r="B139" s="67"/>
      <c r="C139" s="68"/>
      <c r="D139" s="68"/>
      <c r="E139" s="68"/>
      <c r="F139" s="8" t="s">
        <v>27</v>
      </c>
      <c r="G139" s="51">
        <v>1</v>
      </c>
      <c r="H139" s="51">
        <v>1</v>
      </c>
      <c r="I139" s="51">
        <v>1</v>
      </c>
      <c r="J139" s="50">
        <v>0</v>
      </c>
      <c r="K139" s="50">
        <f t="shared" si="84"/>
        <v>0</v>
      </c>
      <c r="L139" s="50">
        <f t="shared" si="85"/>
        <v>0</v>
      </c>
      <c r="M139" s="50">
        <f t="shared" si="86"/>
        <v>0</v>
      </c>
      <c r="N139" s="50">
        <v>0</v>
      </c>
      <c r="O139" s="50">
        <f t="shared" si="87"/>
        <v>0</v>
      </c>
      <c r="P139" s="50">
        <f t="shared" si="88"/>
        <v>0</v>
      </c>
      <c r="Q139" s="50">
        <f t="shared" si="89"/>
        <v>0</v>
      </c>
      <c r="R139" s="50">
        <v>0</v>
      </c>
      <c r="S139" s="50">
        <f t="shared" si="90"/>
        <v>0</v>
      </c>
      <c r="T139" s="50">
        <f t="shared" si="91"/>
        <v>0</v>
      </c>
      <c r="U139" s="50">
        <f t="shared" si="92"/>
        <v>0</v>
      </c>
      <c r="V139" s="50">
        <v>0</v>
      </c>
      <c r="W139" s="50">
        <f t="shared" si="93"/>
        <v>0</v>
      </c>
      <c r="X139" s="50">
        <f t="shared" si="94"/>
        <v>0</v>
      </c>
      <c r="Y139" s="60">
        <f t="shared" si="95"/>
        <v>0</v>
      </c>
      <c r="Z139" s="59"/>
    </row>
    <row r="140" spans="2:26" ht="15.75" x14ac:dyDescent="0.25">
      <c r="B140" s="67"/>
      <c r="C140" s="68"/>
      <c r="D140" s="68"/>
      <c r="E140" s="68"/>
      <c r="F140" s="8" t="s">
        <v>24</v>
      </c>
      <c r="G140" s="51">
        <v>3</v>
      </c>
      <c r="H140" s="51">
        <v>4</v>
      </c>
      <c r="I140" s="51">
        <v>5</v>
      </c>
      <c r="J140" s="50">
        <v>0</v>
      </c>
      <c r="K140" s="50">
        <f t="shared" si="84"/>
        <v>0</v>
      </c>
      <c r="L140" s="50">
        <f t="shared" si="85"/>
        <v>0</v>
      </c>
      <c r="M140" s="50">
        <f t="shared" si="86"/>
        <v>0</v>
      </c>
      <c r="N140" s="50">
        <v>99.9</v>
      </c>
      <c r="O140" s="50">
        <f t="shared" si="87"/>
        <v>2.9970000000000003</v>
      </c>
      <c r="P140" s="50">
        <f t="shared" si="88"/>
        <v>3.9960000000000004</v>
      </c>
      <c r="Q140" s="50">
        <f t="shared" si="89"/>
        <v>4.9950000000000001</v>
      </c>
      <c r="R140" s="50">
        <v>0</v>
      </c>
      <c r="S140" s="50">
        <f t="shared" si="90"/>
        <v>0</v>
      </c>
      <c r="T140" s="50">
        <f t="shared" si="91"/>
        <v>0</v>
      </c>
      <c r="U140" s="50">
        <f t="shared" si="92"/>
        <v>0</v>
      </c>
      <c r="V140" s="50">
        <v>899</v>
      </c>
      <c r="W140" s="50">
        <f t="shared" si="93"/>
        <v>26.97</v>
      </c>
      <c r="X140" s="50">
        <f t="shared" si="94"/>
        <v>35.96</v>
      </c>
      <c r="Y140" s="60">
        <f t="shared" si="95"/>
        <v>44.95</v>
      </c>
      <c r="Z140" s="59"/>
    </row>
    <row r="141" spans="2:26" ht="63" x14ac:dyDescent="0.25">
      <c r="B141" s="67" t="s">
        <v>135</v>
      </c>
      <c r="C141" s="68">
        <v>200</v>
      </c>
      <c r="D141" s="68">
        <v>200</v>
      </c>
      <c r="E141" s="68">
        <v>250</v>
      </c>
      <c r="F141" s="31" t="s">
        <v>66</v>
      </c>
      <c r="G141" s="19">
        <v>109</v>
      </c>
      <c r="H141" s="19">
        <v>109</v>
      </c>
      <c r="I141" s="19">
        <v>145</v>
      </c>
      <c r="J141" s="50">
        <v>18.2</v>
      </c>
      <c r="K141" s="50">
        <f t="shared" si="84"/>
        <v>19.838000000000001</v>
      </c>
      <c r="L141" s="50">
        <f t="shared" si="85"/>
        <v>19.838000000000001</v>
      </c>
      <c r="M141" s="50">
        <f t="shared" si="86"/>
        <v>26.39</v>
      </c>
      <c r="N141" s="50">
        <v>18.399999999999999</v>
      </c>
      <c r="O141" s="50">
        <f t="shared" si="87"/>
        <v>20.055999999999997</v>
      </c>
      <c r="P141" s="50">
        <f t="shared" si="88"/>
        <v>20.055999999999997</v>
      </c>
      <c r="Q141" s="50">
        <f t="shared" si="89"/>
        <v>26.68</v>
      </c>
      <c r="R141" s="50">
        <v>0.7</v>
      </c>
      <c r="S141" s="50">
        <f t="shared" si="90"/>
        <v>0.76300000000000001</v>
      </c>
      <c r="T141" s="50">
        <f t="shared" si="91"/>
        <v>0.76300000000000001</v>
      </c>
      <c r="U141" s="50">
        <f t="shared" si="92"/>
        <v>1.0149999999999999</v>
      </c>
      <c r="V141" s="50">
        <v>241</v>
      </c>
      <c r="W141" s="50">
        <f t="shared" si="93"/>
        <v>262.69</v>
      </c>
      <c r="X141" s="50">
        <f t="shared" si="94"/>
        <v>262.69</v>
      </c>
      <c r="Y141" s="60">
        <f t="shared" si="95"/>
        <v>349.45</v>
      </c>
      <c r="Z141" s="59"/>
    </row>
    <row r="142" spans="2:26" ht="15.75" x14ac:dyDescent="0.25">
      <c r="B142" s="67"/>
      <c r="C142" s="68"/>
      <c r="D142" s="68"/>
      <c r="E142" s="68"/>
      <c r="F142" s="8" t="s">
        <v>24</v>
      </c>
      <c r="G142" s="19">
        <v>5</v>
      </c>
      <c r="H142" s="19">
        <v>5</v>
      </c>
      <c r="I142" s="19">
        <v>6</v>
      </c>
      <c r="J142" s="50">
        <v>0</v>
      </c>
      <c r="K142" s="50">
        <f t="shared" si="84"/>
        <v>0</v>
      </c>
      <c r="L142" s="50">
        <f t="shared" si="85"/>
        <v>0</v>
      </c>
      <c r="M142" s="50">
        <f t="shared" si="86"/>
        <v>0</v>
      </c>
      <c r="N142" s="50">
        <v>99.9</v>
      </c>
      <c r="O142" s="50">
        <f t="shared" si="87"/>
        <v>4.9950000000000001</v>
      </c>
      <c r="P142" s="50">
        <f t="shared" si="88"/>
        <v>4.9950000000000001</v>
      </c>
      <c r="Q142" s="50">
        <f t="shared" si="89"/>
        <v>5.9940000000000007</v>
      </c>
      <c r="R142" s="50">
        <v>0</v>
      </c>
      <c r="S142" s="50">
        <f t="shared" si="90"/>
        <v>0</v>
      </c>
      <c r="T142" s="50">
        <f t="shared" si="91"/>
        <v>0</v>
      </c>
      <c r="U142" s="50">
        <f t="shared" si="92"/>
        <v>0</v>
      </c>
      <c r="V142" s="50">
        <v>899</v>
      </c>
      <c r="W142" s="50">
        <f t="shared" si="93"/>
        <v>44.95</v>
      </c>
      <c r="X142" s="50">
        <f t="shared" si="94"/>
        <v>44.95</v>
      </c>
      <c r="Y142" s="60">
        <f t="shared" si="95"/>
        <v>53.94</v>
      </c>
      <c r="Z142" s="59"/>
    </row>
    <row r="143" spans="2:26" ht="15.75" x14ac:dyDescent="0.25">
      <c r="B143" s="67"/>
      <c r="C143" s="68"/>
      <c r="D143" s="68"/>
      <c r="E143" s="68"/>
      <c r="F143" s="8" t="s">
        <v>67</v>
      </c>
      <c r="G143" s="19">
        <v>80</v>
      </c>
      <c r="H143" s="19">
        <v>80</v>
      </c>
      <c r="I143" s="19">
        <v>96</v>
      </c>
      <c r="J143" s="50">
        <v>2</v>
      </c>
      <c r="K143" s="50">
        <f t="shared" si="84"/>
        <v>1.6</v>
      </c>
      <c r="L143" s="50">
        <f t="shared" si="85"/>
        <v>1.6</v>
      </c>
      <c r="M143" s="50">
        <f t="shared" si="86"/>
        <v>1.92</v>
      </c>
      <c r="N143" s="50">
        <v>0.1</v>
      </c>
      <c r="O143" s="50">
        <f t="shared" si="87"/>
        <v>0.08</v>
      </c>
      <c r="P143" s="50">
        <f t="shared" si="88"/>
        <v>0.08</v>
      </c>
      <c r="Q143" s="50">
        <f t="shared" si="89"/>
        <v>9.6000000000000016E-2</v>
      </c>
      <c r="R143" s="50">
        <v>19.7</v>
      </c>
      <c r="S143" s="50">
        <f t="shared" si="90"/>
        <v>15.76</v>
      </c>
      <c r="T143" s="50">
        <f t="shared" si="91"/>
        <v>15.76</v>
      </c>
      <c r="U143" s="50">
        <f t="shared" si="92"/>
        <v>18.911999999999999</v>
      </c>
      <c r="V143" s="50">
        <v>83</v>
      </c>
      <c r="W143" s="50">
        <f t="shared" si="93"/>
        <v>66.400000000000006</v>
      </c>
      <c r="X143" s="50">
        <f t="shared" si="94"/>
        <v>66.400000000000006</v>
      </c>
      <c r="Y143" s="60">
        <f t="shared" si="95"/>
        <v>79.680000000000007</v>
      </c>
      <c r="Z143" s="59"/>
    </row>
    <row r="144" spans="2:26" ht="15.75" x14ac:dyDescent="0.25">
      <c r="B144" s="67"/>
      <c r="C144" s="68"/>
      <c r="D144" s="68"/>
      <c r="E144" s="68"/>
      <c r="F144" s="8" t="s">
        <v>22</v>
      </c>
      <c r="G144" s="19">
        <v>18</v>
      </c>
      <c r="H144" s="19">
        <v>18</v>
      </c>
      <c r="I144" s="19">
        <v>21</v>
      </c>
      <c r="J144" s="50">
        <v>1.3</v>
      </c>
      <c r="K144" s="50">
        <f t="shared" si="84"/>
        <v>0.23400000000000001</v>
      </c>
      <c r="L144" s="50">
        <f t="shared" si="85"/>
        <v>0.23400000000000001</v>
      </c>
      <c r="M144" s="50">
        <f t="shared" si="86"/>
        <v>0.27300000000000002</v>
      </c>
      <c r="N144" s="50">
        <v>0.1</v>
      </c>
      <c r="O144" s="50">
        <f t="shared" si="87"/>
        <v>1.8000000000000002E-2</v>
      </c>
      <c r="P144" s="50">
        <f t="shared" si="88"/>
        <v>1.8000000000000002E-2</v>
      </c>
      <c r="Q144" s="50">
        <f t="shared" si="89"/>
        <v>2.1000000000000001E-2</v>
      </c>
      <c r="R144" s="50">
        <v>7</v>
      </c>
      <c r="S144" s="50">
        <f t="shared" si="90"/>
        <v>1.26</v>
      </c>
      <c r="T144" s="50">
        <f t="shared" si="91"/>
        <v>1.26</v>
      </c>
      <c r="U144" s="50">
        <f t="shared" si="92"/>
        <v>1.47</v>
      </c>
      <c r="V144" s="50">
        <v>33</v>
      </c>
      <c r="W144" s="50">
        <f t="shared" si="93"/>
        <v>5.94</v>
      </c>
      <c r="X144" s="50">
        <f t="shared" si="94"/>
        <v>5.94</v>
      </c>
      <c r="Y144" s="60">
        <f t="shared" si="95"/>
        <v>6.93</v>
      </c>
      <c r="Z144" s="59"/>
    </row>
    <row r="145" spans="2:26" ht="15.75" x14ac:dyDescent="0.25">
      <c r="B145" s="67"/>
      <c r="C145" s="68"/>
      <c r="D145" s="68"/>
      <c r="E145" s="68"/>
      <c r="F145" s="8" t="s">
        <v>23</v>
      </c>
      <c r="G145" s="19">
        <v>10</v>
      </c>
      <c r="H145" s="19">
        <v>10</v>
      </c>
      <c r="I145" s="19">
        <v>12</v>
      </c>
      <c r="J145" s="50">
        <v>1.7</v>
      </c>
      <c r="K145" s="50">
        <f t="shared" si="84"/>
        <v>0.17</v>
      </c>
      <c r="L145" s="50">
        <f t="shared" si="85"/>
        <v>0.17</v>
      </c>
      <c r="M145" s="50">
        <f t="shared" si="86"/>
        <v>0.20399999999999999</v>
      </c>
      <c r="N145" s="50">
        <v>0</v>
      </c>
      <c r="O145" s="50">
        <f t="shared" si="87"/>
        <v>0</v>
      </c>
      <c r="P145" s="50">
        <f t="shared" si="88"/>
        <v>0</v>
      </c>
      <c r="Q145" s="50">
        <f t="shared" si="89"/>
        <v>0</v>
      </c>
      <c r="R145" s="50">
        <v>9.5</v>
      </c>
      <c r="S145" s="50">
        <f t="shared" si="90"/>
        <v>0.95</v>
      </c>
      <c r="T145" s="50">
        <f t="shared" si="91"/>
        <v>0.95</v>
      </c>
      <c r="U145" s="50">
        <f t="shared" si="92"/>
        <v>1.1399999999999999</v>
      </c>
      <c r="V145" s="50">
        <v>43</v>
      </c>
      <c r="W145" s="50">
        <f t="shared" si="93"/>
        <v>4.3</v>
      </c>
      <c r="X145" s="50">
        <f t="shared" si="94"/>
        <v>4.3</v>
      </c>
      <c r="Y145" s="60">
        <f t="shared" si="95"/>
        <v>5.16</v>
      </c>
      <c r="Z145" s="59"/>
    </row>
    <row r="146" spans="2:26" ht="15.75" x14ac:dyDescent="0.25">
      <c r="B146" s="67"/>
      <c r="C146" s="68"/>
      <c r="D146" s="68"/>
      <c r="E146" s="68"/>
      <c r="F146" s="8" t="s">
        <v>25</v>
      </c>
      <c r="G146" s="51">
        <v>6</v>
      </c>
      <c r="H146" s="51">
        <v>6</v>
      </c>
      <c r="I146" s="51">
        <v>7</v>
      </c>
      <c r="J146" s="50">
        <v>3.6</v>
      </c>
      <c r="K146" s="50">
        <f t="shared" si="84"/>
        <v>0.21600000000000003</v>
      </c>
      <c r="L146" s="50">
        <f t="shared" si="85"/>
        <v>0.21600000000000003</v>
      </c>
      <c r="M146" s="50">
        <f t="shared" si="86"/>
        <v>0.252</v>
      </c>
      <c r="N146" s="50">
        <v>0</v>
      </c>
      <c r="O146" s="50">
        <f t="shared" si="87"/>
        <v>0</v>
      </c>
      <c r="P146" s="50">
        <f t="shared" si="88"/>
        <v>0</v>
      </c>
      <c r="Q146" s="50">
        <f t="shared" si="89"/>
        <v>0</v>
      </c>
      <c r="R146" s="50">
        <v>11.8</v>
      </c>
      <c r="S146" s="50">
        <f t="shared" si="90"/>
        <v>0.70800000000000007</v>
      </c>
      <c r="T146" s="50">
        <f t="shared" si="91"/>
        <v>0.70800000000000007</v>
      </c>
      <c r="U146" s="50">
        <f t="shared" si="92"/>
        <v>0.82600000000000007</v>
      </c>
      <c r="V146" s="50">
        <v>63</v>
      </c>
      <c r="W146" s="50">
        <f t="shared" si="93"/>
        <v>3.78</v>
      </c>
      <c r="X146" s="50">
        <f t="shared" si="94"/>
        <v>3.78</v>
      </c>
      <c r="Y146" s="60">
        <f t="shared" si="95"/>
        <v>4.41</v>
      </c>
      <c r="Z146" s="59"/>
    </row>
    <row r="147" spans="2:26" ht="15.75" x14ac:dyDescent="0.25">
      <c r="B147" s="67"/>
      <c r="C147" s="68"/>
      <c r="D147" s="68"/>
      <c r="E147" s="68"/>
      <c r="F147" s="8" t="s">
        <v>26</v>
      </c>
      <c r="G147" s="51">
        <v>2</v>
      </c>
      <c r="H147" s="51">
        <v>2</v>
      </c>
      <c r="I147" s="51">
        <v>3</v>
      </c>
      <c r="J147" s="50">
        <v>11.1</v>
      </c>
      <c r="K147" s="50">
        <f t="shared" si="84"/>
        <v>0.222</v>
      </c>
      <c r="L147" s="50">
        <f t="shared" si="85"/>
        <v>0.222</v>
      </c>
      <c r="M147" s="50">
        <f t="shared" si="86"/>
        <v>0.33299999999999996</v>
      </c>
      <c r="N147" s="50">
        <v>1.5</v>
      </c>
      <c r="O147" s="50">
        <f t="shared" si="87"/>
        <v>0.03</v>
      </c>
      <c r="P147" s="50">
        <f t="shared" si="88"/>
        <v>0.03</v>
      </c>
      <c r="Q147" s="50">
        <f t="shared" si="89"/>
        <v>4.4999999999999998E-2</v>
      </c>
      <c r="R147" s="50">
        <v>67.8</v>
      </c>
      <c r="S147" s="50">
        <f t="shared" si="90"/>
        <v>1.3559999999999999</v>
      </c>
      <c r="T147" s="50">
        <f t="shared" si="91"/>
        <v>1.3559999999999999</v>
      </c>
      <c r="U147" s="50">
        <f t="shared" si="92"/>
        <v>2.0339999999999998</v>
      </c>
      <c r="V147" s="50">
        <v>329</v>
      </c>
      <c r="W147" s="50">
        <f t="shared" si="93"/>
        <v>6.58</v>
      </c>
      <c r="X147" s="50">
        <f t="shared" si="94"/>
        <v>6.58</v>
      </c>
      <c r="Y147" s="60">
        <f t="shared" si="95"/>
        <v>9.8699999999999992</v>
      </c>
      <c r="Z147" s="59"/>
    </row>
    <row r="148" spans="2:26" ht="15.75" x14ac:dyDescent="0.25">
      <c r="B148" s="67"/>
      <c r="C148" s="68"/>
      <c r="D148" s="68"/>
      <c r="E148" s="68"/>
      <c r="F148" s="8" t="s">
        <v>27</v>
      </c>
      <c r="G148" s="51">
        <v>1</v>
      </c>
      <c r="H148" s="51">
        <v>1</v>
      </c>
      <c r="I148" s="51">
        <v>1</v>
      </c>
      <c r="J148" s="50">
        <v>0</v>
      </c>
      <c r="K148" s="50">
        <f t="shared" si="84"/>
        <v>0</v>
      </c>
      <c r="L148" s="50">
        <f t="shared" si="85"/>
        <v>0</v>
      </c>
      <c r="M148" s="50">
        <f t="shared" si="86"/>
        <v>0</v>
      </c>
      <c r="N148" s="50">
        <v>0</v>
      </c>
      <c r="O148" s="50">
        <f t="shared" si="87"/>
        <v>0</v>
      </c>
      <c r="P148" s="50">
        <f t="shared" si="88"/>
        <v>0</v>
      </c>
      <c r="Q148" s="50">
        <f t="shared" si="89"/>
        <v>0</v>
      </c>
      <c r="R148" s="50">
        <v>0</v>
      </c>
      <c r="S148" s="50">
        <f t="shared" si="90"/>
        <v>0</v>
      </c>
      <c r="T148" s="50">
        <f t="shared" si="91"/>
        <v>0</v>
      </c>
      <c r="U148" s="50">
        <f t="shared" si="92"/>
        <v>0</v>
      </c>
      <c r="V148" s="50">
        <v>0</v>
      </c>
      <c r="W148" s="50">
        <f t="shared" si="93"/>
        <v>0</v>
      </c>
      <c r="X148" s="50">
        <f t="shared" si="94"/>
        <v>0</v>
      </c>
      <c r="Y148" s="60">
        <f t="shared" si="95"/>
        <v>0</v>
      </c>
      <c r="Z148" s="59"/>
    </row>
    <row r="149" spans="2:26" ht="15.75" x14ac:dyDescent="0.25">
      <c r="B149" s="67" t="s">
        <v>88</v>
      </c>
      <c r="C149" s="68">
        <v>200</v>
      </c>
      <c r="D149" s="68">
        <v>200</v>
      </c>
      <c r="E149" s="68">
        <v>200</v>
      </c>
      <c r="F149" s="8" t="s">
        <v>99</v>
      </c>
      <c r="G149" s="29">
        <v>20</v>
      </c>
      <c r="H149" s="32">
        <v>20</v>
      </c>
      <c r="I149" s="32">
        <v>20</v>
      </c>
      <c r="J149" s="50">
        <v>2.2999999999999998</v>
      </c>
      <c r="K149" s="50">
        <f t="shared" si="84"/>
        <v>0.46</v>
      </c>
      <c r="L149" s="50">
        <f t="shared" si="85"/>
        <v>0.46</v>
      </c>
      <c r="M149" s="50">
        <f t="shared" si="86"/>
        <v>0.46</v>
      </c>
      <c r="N149" s="50">
        <v>0</v>
      </c>
      <c r="O149" s="50">
        <f t="shared" si="87"/>
        <v>0</v>
      </c>
      <c r="P149" s="50">
        <f t="shared" si="88"/>
        <v>0</v>
      </c>
      <c r="Q149" s="50">
        <f t="shared" si="89"/>
        <v>0</v>
      </c>
      <c r="R149" s="50">
        <v>59</v>
      </c>
      <c r="S149" s="50">
        <f t="shared" si="90"/>
        <v>11.8</v>
      </c>
      <c r="T149" s="50">
        <f t="shared" si="91"/>
        <v>11.8</v>
      </c>
      <c r="U149" s="50">
        <f t="shared" si="92"/>
        <v>11.8</v>
      </c>
      <c r="V149" s="50">
        <v>245</v>
      </c>
      <c r="W149" s="50">
        <f t="shared" si="93"/>
        <v>49</v>
      </c>
      <c r="X149" s="50">
        <f t="shared" si="94"/>
        <v>49</v>
      </c>
      <c r="Y149" s="60">
        <f t="shared" si="95"/>
        <v>49</v>
      </c>
      <c r="Z149" s="59"/>
    </row>
    <row r="150" spans="2:26" ht="15.75" x14ac:dyDescent="0.25">
      <c r="B150" s="67"/>
      <c r="C150" s="68"/>
      <c r="D150" s="68"/>
      <c r="E150" s="68"/>
      <c r="F150" s="28" t="s">
        <v>35</v>
      </c>
      <c r="G150" s="51">
        <v>20</v>
      </c>
      <c r="H150" s="19">
        <v>20</v>
      </c>
      <c r="I150" s="19">
        <v>20</v>
      </c>
      <c r="J150" s="50">
        <v>0</v>
      </c>
      <c r="K150" s="50">
        <f t="shared" si="84"/>
        <v>0</v>
      </c>
      <c r="L150" s="50">
        <f t="shared" si="85"/>
        <v>0</v>
      </c>
      <c r="M150" s="50">
        <f t="shared" si="86"/>
        <v>0</v>
      </c>
      <c r="N150" s="50">
        <v>0</v>
      </c>
      <c r="O150" s="50">
        <f t="shared" si="87"/>
        <v>0</v>
      </c>
      <c r="P150" s="50">
        <f t="shared" si="88"/>
        <v>0</v>
      </c>
      <c r="Q150" s="50">
        <f t="shared" si="89"/>
        <v>0</v>
      </c>
      <c r="R150" s="50">
        <v>99.8</v>
      </c>
      <c r="S150" s="50">
        <f t="shared" si="90"/>
        <v>19.96</v>
      </c>
      <c r="T150" s="50">
        <f t="shared" si="91"/>
        <v>19.96</v>
      </c>
      <c r="U150" s="50">
        <f t="shared" si="92"/>
        <v>19.96</v>
      </c>
      <c r="V150" s="50">
        <v>374</v>
      </c>
      <c r="W150" s="50">
        <f t="shared" si="93"/>
        <v>74.8</v>
      </c>
      <c r="X150" s="50">
        <f t="shared" si="94"/>
        <v>74.8</v>
      </c>
      <c r="Y150" s="60">
        <f t="shared" si="95"/>
        <v>74.8</v>
      </c>
      <c r="Z150" s="59"/>
    </row>
    <row r="151" spans="2:26" ht="15.75" x14ac:dyDescent="0.25">
      <c r="B151" s="67"/>
      <c r="C151" s="68"/>
      <c r="D151" s="68"/>
      <c r="E151" s="68"/>
      <c r="F151" s="8" t="s">
        <v>68</v>
      </c>
      <c r="G151" s="51">
        <v>1</v>
      </c>
      <c r="H151" s="19">
        <v>1</v>
      </c>
      <c r="I151" s="19">
        <v>1</v>
      </c>
      <c r="J151" s="50">
        <v>0.5</v>
      </c>
      <c r="K151" s="50">
        <f t="shared" si="84"/>
        <v>5.0000000000000001E-3</v>
      </c>
      <c r="L151" s="50">
        <f t="shared" si="85"/>
        <v>5.0000000000000001E-3</v>
      </c>
      <c r="M151" s="50">
        <f t="shared" si="86"/>
        <v>5.0000000000000001E-3</v>
      </c>
      <c r="N151" s="50">
        <v>0.3</v>
      </c>
      <c r="O151" s="50">
        <f t="shared" si="87"/>
        <v>3.0000000000000001E-3</v>
      </c>
      <c r="P151" s="50">
        <f t="shared" si="88"/>
        <v>3.0000000000000001E-3</v>
      </c>
      <c r="Q151" s="50">
        <f t="shared" si="89"/>
        <v>3.0000000000000001E-3</v>
      </c>
      <c r="R151" s="50">
        <v>6.5</v>
      </c>
      <c r="S151" s="50">
        <f t="shared" si="90"/>
        <v>6.5000000000000002E-2</v>
      </c>
      <c r="T151" s="50">
        <f t="shared" si="91"/>
        <v>6.5000000000000002E-2</v>
      </c>
      <c r="U151" s="50">
        <f t="shared" si="92"/>
        <v>6.5000000000000002E-2</v>
      </c>
      <c r="V151" s="50">
        <v>22</v>
      </c>
      <c r="W151" s="50">
        <f t="shared" si="93"/>
        <v>0.22</v>
      </c>
      <c r="X151" s="50">
        <f t="shared" si="94"/>
        <v>0.22</v>
      </c>
      <c r="Y151" s="60">
        <f t="shared" si="95"/>
        <v>0.22</v>
      </c>
      <c r="Z151" s="59"/>
    </row>
    <row r="152" spans="2:26" ht="15.75" x14ac:dyDescent="0.25">
      <c r="B152" s="53" t="s">
        <v>98</v>
      </c>
      <c r="C152" s="51">
        <v>20</v>
      </c>
      <c r="D152" s="51">
        <v>20</v>
      </c>
      <c r="E152" s="51">
        <v>20</v>
      </c>
      <c r="F152" s="8" t="s">
        <v>87</v>
      </c>
      <c r="G152" s="19">
        <v>20</v>
      </c>
      <c r="H152" s="19">
        <v>20</v>
      </c>
      <c r="I152" s="19">
        <v>20</v>
      </c>
      <c r="J152" s="50">
        <v>23.5</v>
      </c>
      <c r="K152" s="50">
        <f>G152*J152/100</f>
        <v>4.7</v>
      </c>
      <c r="L152" s="50">
        <f>H152*J152/100</f>
        <v>4.7</v>
      </c>
      <c r="M152" s="50">
        <f>I152*J152/100</f>
        <v>4.7</v>
      </c>
      <c r="N152" s="50">
        <v>30.9</v>
      </c>
      <c r="O152" s="50">
        <f>G152*N152/100</f>
        <v>6.18</v>
      </c>
      <c r="P152" s="50">
        <f>H152*N152/100</f>
        <v>6.18</v>
      </c>
      <c r="Q152" s="50">
        <f>I152*N152/100</f>
        <v>6.18</v>
      </c>
      <c r="R152" s="50">
        <v>0</v>
      </c>
      <c r="S152" s="50">
        <f>G152*R152/100</f>
        <v>0</v>
      </c>
      <c r="T152" s="50">
        <f>H152*R152/100</f>
        <v>0</v>
      </c>
      <c r="U152" s="50">
        <f>I152*R152/100</f>
        <v>0</v>
      </c>
      <c r="V152" s="50">
        <v>380</v>
      </c>
      <c r="W152" s="50">
        <f>G152*V152/100</f>
        <v>76</v>
      </c>
      <c r="X152" s="50">
        <f>H152*V152/100</f>
        <v>76</v>
      </c>
      <c r="Y152" s="60">
        <f>I152*V152/100</f>
        <v>76</v>
      </c>
      <c r="Z152" s="59"/>
    </row>
    <row r="153" spans="2:26" ht="31.5" x14ac:dyDescent="0.25">
      <c r="B153" s="109" t="s">
        <v>37</v>
      </c>
      <c r="C153" s="51">
        <v>20</v>
      </c>
      <c r="D153" s="51">
        <v>35</v>
      </c>
      <c r="E153" s="51">
        <v>40</v>
      </c>
      <c r="F153" s="26" t="s">
        <v>37</v>
      </c>
      <c r="G153" s="19">
        <v>20</v>
      </c>
      <c r="H153" s="19">
        <v>35</v>
      </c>
      <c r="I153" s="19">
        <v>40</v>
      </c>
      <c r="J153" s="50">
        <v>6.5</v>
      </c>
      <c r="K153" s="50">
        <f t="shared" si="84"/>
        <v>1.3</v>
      </c>
      <c r="L153" s="50">
        <f t="shared" si="85"/>
        <v>2.2749999999999999</v>
      </c>
      <c r="M153" s="50">
        <f t="shared" si="86"/>
        <v>2.6</v>
      </c>
      <c r="N153" s="50">
        <v>1</v>
      </c>
      <c r="O153" s="50">
        <f t="shared" si="87"/>
        <v>0.2</v>
      </c>
      <c r="P153" s="50">
        <f t="shared" si="88"/>
        <v>0.35</v>
      </c>
      <c r="Q153" s="50">
        <f t="shared" si="89"/>
        <v>0.4</v>
      </c>
      <c r="R153" s="50">
        <v>40.1</v>
      </c>
      <c r="S153" s="50">
        <f t="shared" si="90"/>
        <v>8.02</v>
      </c>
      <c r="T153" s="50">
        <f t="shared" si="91"/>
        <v>14.035</v>
      </c>
      <c r="U153" s="50">
        <f t="shared" si="92"/>
        <v>16.04</v>
      </c>
      <c r="V153" s="50">
        <v>190</v>
      </c>
      <c r="W153" s="50">
        <f t="shared" si="93"/>
        <v>38</v>
      </c>
      <c r="X153" s="50">
        <f t="shared" si="94"/>
        <v>66.5</v>
      </c>
      <c r="Y153" s="60">
        <f t="shared" si="95"/>
        <v>76</v>
      </c>
      <c r="Z153" s="59"/>
    </row>
    <row r="154" spans="2:26" ht="18.75" x14ac:dyDescent="0.3">
      <c r="B154" s="23"/>
      <c r="C154" s="8"/>
      <c r="D154" s="8"/>
      <c r="E154" s="8"/>
      <c r="F154" s="8"/>
      <c r="G154" s="8"/>
      <c r="H154" s="8"/>
      <c r="I154" s="8"/>
      <c r="J154" s="158"/>
      <c r="K154" s="158">
        <f>SUM(K136:K153)</f>
        <v>29.231000000000009</v>
      </c>
      <c r="L154" s="158">
        <f>SUM(L136:L153)</f>
        <v>30.526000000000007</v>
      </c>
      <c r="M154" s="158">
        <f>SUM(M136:M153)</f>
        <v>37.942999999999998</v>
      </c>
      <c r="N154" s="158"/>
      <c r="O154" s="158">
        <f>SUM(O136:O153)</f>
        <v>34.576999999999998</v>
      </c>
      <c r="P154" s="158">
        <f>SUM(P136:P153)</f>
        <v>35.738</v>
      </c>
      <c r="Q154" s="158">
        <f>SUM(Q136:Q153)</f>
        <v>44.443999999999996</v>
      </c>
      <c r="R154" s="158"/>
      <c r="S154" s="158">
        <f>SUM(S136:S153)</f>
        <v>63.522000000000006</v>
      </c>
      <c r="T154" s="158">
        <f>SUM(T136:T153)</f>
        <v>71.429000000000002</v>
      </c>
      <c r="U154" s="158">
        <f>SUM(U136:U153)</f>
        <v>78.033999999999992</v>
      </c>
      <c r="V154" s="158"/>
      <c r="W154" s="158">
        <f>SUM(W136:W153)</f>
        <v>668.35</v>
      </c>
      <c r="X154" s="158">
        <f>SUM(X136:X153)</f>
        <v>711.64800000000002</v>
      </c>
      <c r="Y154" s="159">
        <f>SUM(Y136:Y153)</f>
        <v>863.6099999999999</v>
      </c>
      <c r="Z154" s="36"/>
    </row>
    <row r="155" spans="2:26" ht="15.75" x14ac:dyDescent="0.25">
      <c r="B155" s="146" t="s">
        <v>132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147"/>
      <c r="Z155" s="59"/>
    </row>
    <row r="156" spans="2:26" ht="31.5" x14ac:dyDescent="0.25">
      <c r="B156" s="67" t="s">
        <v>113</v>
      </c>
      <c r="C156" s="68" t="s">
        <v>114</v>
      </c>
      <c r="D156" s="68" t="s">
        <v>115</v>
      </c>
      <c r="E156" s="68" t="s">
        <v>116</v>
      </c>
      <c r="F156" s="5" t="s">
        <v>104</v>
      </c>
      <c r="G156" s="19">
        <v>37</v>
      </c>
      <c r="H156" s="19">
        <v>56</v>
      </c>
      <c r="I156" s="19">
        <v>74</v>
      </c>
      <c r="J156" s="50">
        <v>67.7</v>
      </c>
      <c r="K156" s="50">
        <f t="shared" ref="K156:K175" si="96">G156*J156/100</f>
        <v>25.048999999999999</v>
      </c>
      <c r="L156" s="50">
        <f t="shared" ref="L156:L175" si="97">H156*J156/100</f>
        <v>37.912000000000006</v>
      </c>
      <c r="M156" s="50">
        <f t="shared" ref="M156:M175" si="98">I156*J156/100</f>
        <v>50.097999999999999</v>
      </c>
      <c r="N156" s="50">
        <v>18.899999999999999</v>
      </c>
      <c r="O156" s="50">
        <f t="shared" ref="O156:O175" si="99">G156*N156/100</f>
        <v>6.9929999999999994</v>
      </c>
      <c r="P156" s="50">
        <f t="shared" ref="P156:P175" si="100">H156*N156/100</f>
        <v>10.583999999999998</v>
      </c>
      <c r="Q156" s="50">
        <f t="shared" ref="Q156:Q175" si="101">I156*N156/100</f>
        <v>13.985999999999999</v>
      </c>
      <c r="R156" s="50">
        <v>12.4</v>
      </c>
      <c r="S156" s="50">
        <f t="shared" ref="S156:S175" si="102">G156*R156/100</f>
        <v>4.5880000000000001</v>
      </c>
      <c r="T156" s="50">
        <f t="shared" ref="T156:T175" si="103">H156*R156/100</f>
        <v>6.944</v>
      </c>
      <c r="U156" s="50">
        <f t="shared" ref="U156:U175" si="104">I156*R156/100</f>
        <v>9.1760000000000002</v>
      </c>
      <c r="V156" s="50">
        <v>187</v>
      </c>
      <c r="W156" s="50">
        <f t="shared" ref="W156:W175" si="105">G156*V156/100</f>
        <v>69.19</v>
      </c>
      <c r="X156" s="50">
        <f>(H156*V156)/100</f>
        <v>104.72</v>
      </c>
      <c r="Y156" s="60">
        <f>(I156*V156)/100</f>
        <v>138.38</v>
      </c>
      <c r="Z156" s="59"/>
    </row>
    <row r="157" spans="2:26" ht="31.5" x14ac:dyDescent="0.25">
      <c r="B157" s="67"/>
      <c r="C157" s="68"/>
      <c r="D157" s="68"/>
      <c r="E157" s="68"/>
      <c r="F157" s="25" t="s">
        <v>117</v>
      </c>
      <c r="G157" s="19">
        <v>9</v>
      </c>
      <c r="H157" s="19">
        <v>14</v>
      </c>
      <c r="I157" s="19">
        <v>10</v>
      </c>
      <c r="J157" s="50">
        <v>11.1</v>
      </c>
      <c r="K157" s="50">
        <f t="shared" si="96"/>
        <v>0.99899999999999989</v>
      </c>
      <c r="L157" s="50">
        <f t="shared" si="97"/>
        <v>1.554</v>
      </c>
      <c r="M157" s="50">
        <f t="shared" si="98"/>
        <v>1.1100000000000001</v>
      </c>
      <c r="N157" s="50">
        <v>1.5</v>
      </c>
      <c r="O157" s="50">
        <f t="shared" si="99"/>
        <v>0.13500000000000001</v>
      </c>
      <c r="P157" s="50">
        <f t="shared" si="100"/>
        <v>0.21</v>
      </c>
      <c r="Q157" s="50">
        <f t="shared" si="101"/>
        <v>0.15</v>
      </c>
      <c r="R157" s="50">
        <v>67.8</v>
      </c>
      <c r="S157" s="50">
        <f t="shared" si="102"/>
        <v>6.1019999999999994</v>
      </c>
      <c r="T157" s="50">
        <f t="shared" si="103"/>
        <v>9.4919999999999991</v>
      </c>
      <c r="U157" s="50">
        <f t="shared" si="104"/>
        <v>6.78</v>
      </c>
      <c r="V157" s="50">
        <v>329</v>
      </c>
      <c r="W157" s="50">
        <f t="shared" si="105"/>
        <v>29.61</v>
      </c>
      <c r="X157" s="50">
        <f t="shared" ref="X157:X175" si="106">H157*V157/100</f>
        <v>46.06</v>
      </c>
      <c r="Y157" s="60">
        <f t="shared" ref="Y157:Y175" si="107">I157*V157/100</f>
        <v>32.9</v>
      </c>
      <c r="Z157" s="59"/>
    </row>
    <row r="158" spans="2:26" ht="15.75" x14ac:dyDescent="0.25">
      <c r="B158" s="67"/>
      <c r="C158" s="68"/>
      <c r="D158" s="68"/>
      <c r="E158" s="68"/>
      <c r="F158" s="8" t="s">
        <v>36</v>
      </c>
      <c r="G158" s="19">
        <v>12</v>
      </c>
      <c r="H158" s="19">
        <v>17</v>
      </c>
      <c r="I158" s="19">
        <v>24</v>
      </c>
      <c r="J158" s="50">
        <v>7</v>
      </c>
      <c r="K158" s="50">
        <f t="shared" si="96"/>
        <v>0.84</v>
      </c>
      <c r="L158" s="50">
        <f t="shared" si="97"/>
        <v>1.19</v>
      </c>
      <c r="M158" s="50">
        <f t="shared" si="98"/>
        <v>1.68</v>
      </c>
      <c r="N158" s="50">
        <v>7.9</v>
      </c>
      <c r="O158" s="50">
        <f t="shared" si="99"/>
        <v>0.94800000000000006</v>
      </c>
      <c r="P158" s="50">
        <f t="shared" si="100"/>
        <v>1.3430000000000002</v>
      </c>
      <c r="Q158" s="50">
        <f t="shared" si="101"/>
        <v>1.8960000000000001</v>
      </c>
      <c r="R158" s="50">
        <v>9.5</v>
      </c>
      <c r="S158" s="50">
        <f t="shared" si="102"/>
        <v>1.1399999999999999</v>
      </c>
      <c r="T158" s="50">
        <f t="shared" si="103"/>
        <v>1.615</v>
      </c>
      <c r="U158" s="50">
        <f t="shared" si="104"/>
        <v>2.2799999999999998</v>
      </c>
      <c r="V158" s="50">
        <v>135</v>
      </c>
      <c r="W158" s="50">
        <f t="shared" si="105"/>
        <v>16.2</v>
      </c>
      <c r="X158" s="50">
        <f t="shared" si="106"/>
        <v>22.95</v>
      </c>
      <c r="Y158" s="60">
        <f t="shared" si="107"/>
        <v>32.4</v>
      </c>
      <c r="Z158" s="59"/>
    </row>
    <row r="159" spans="2:26" ht="15.75" x14ac:dyDescent="0.25">
      <c r="B159" s="67"/>
      <c r="C159" s="68"/>
      <c r="D159" s="68"/>
      <c r="E159" s="68"/>
      <c r="F159" s="8" t="s">
        <v>118</v>
      </c>
      <c r="G159" s="19">
        <v>5</v>
      </c>
      <c r="H159" s="19">
        <v>8</v>
      </c>
      <c r="I159" s="19">
        <v>10</v>
      </c>
      <c r="J159" s="50">
        <v>12.2</v>
      </c>
      <c r="K159" s="50">
        <f t="shared" si="96"/>
        <v>0.61</v>
      </c>
      <c r="L159" s="50">
        <f t="shared" si="97"/>
        <v>0.97599999999999998</v>
      </c>
      <c r="M159" s="50">
        <f t="shared" si="98"/>
        <v>1.22</v>
      </c>
      <c r="N159" s="50">
        <v>1.5</v>
      </c>
      <c r="O159" s="50">
        <f t="shared" si="99"/>
        <v>7.4999999999999997E-2</v>
      </c>
      <c r="P159" s="50">
        <f t="shared" si="100"/>
        <v>0.12</v>
      </c>
      <c r="Q159" s="50">
        <f t="shared" si="101"/>
        <v>0.15</v>
      </c>
      <c r="R159" s="50">
        <v>76.5</v>
      </c>
      <c r="S159" s="50">
        <f t="shared" si="102"/>
        <v>3.8250000000000002</v>
      </c>
      <c r="T159" s="50">
        <f t="shared" si="103"/>
        <v>6.12</v>
      </c>
      <c r="U159" s="50">
        <f t="shared" si="104"/>
        <v>7.65</v>
      </c>
      <c r="V159" s="50">
        <v>368</v>
      </c>
      <c r="W159" s="50">
        <f t="shared" si="105"/>
        <v>18.399999999999999</v>
      </c>
      <c r="X159" s="50">
        <f t="shared" si="106"/>
        <v>29.44</v>
      </c>
      <c r="Y159" s="60">
        <f t="shared" si="107"/>
        <v>36.799999999999997</v>
      </c>
      <c r="Z159" s="59"/>
    </row>
    <row r="160" spans="2:26" ht="15.75" x14ac:dyDescent="0.25">
      <c r="B160" s="67"/>
      <c r="C160" s="68"/>
      <c r="D160" s="68"/>
      <c r="E160" s="68"/>
      <c r="F160" s="8" t="s">
        <v>96</v>
      </c>
      <c r="G160" s="51">
        <v>3</v>
      </c>
      <c r="H160" s="51">
        <v>5</v>
      </c>
      <c r="I160" s="51">
        <v>6</v>
      </c>
      <c r="J160" s="50">
        <v>0</v>
      </c>
      <c r="K160" s="50">
        <f t="shared" si="96"/>
        <v>0</v>
      </c>
      <c r="L160" s="50">
        <f t="shared" si="97"/>
        <v>0</v>
      </c>
      <c r="M160" s="50">
        <f t="shared" si="98"/>
        <v>0</v>
      </c>
      <c r="N160" s="50">
        <v>99.9</v>
      </c>
      <c r="O160" s="50">
        <f t="shared" si="99"/>
        <v>2.9970000000000003</v>
      </c>
      <c r="P160" s="50">
        <f t="shared" si="100"/>
        <v>4.9950000000000001</v>
      </c>
      <c r="Q160" s="50">
        <f t="shared" si="101"/>
        <v>5.9940000000000007</v>
      </c>
      <c r="R160" s="50">
        <v>0</v>
      </c>
      <c r="S160" s="50">
        <f t="shared" si="102"/>
        <v>0</v>
      </c>
      <c r="T160" s="50">
        <f t="shared" si="103"/>
        <v>0</v>
      </c>
      <c r="U160" s="50">
        <f t="shared" si="104"/>
        <v>0</v>
      </c>
      <c r="V160" s="50">
        <v>899</v>
      </c>
      <c r="W160" s="50">
        <f t="shared" si="105"/>
        <v>26.97</v>
      </c>
      <c r="X160" s="50">
        <f t="shared" si="106"/>
        <v>44.95</v>
      </c>
      <c r="Y160" s="60">
        <f t="shared" si="107"/>
        <v>53.94</v>
      </c>
      <c r="Z160" s="59"/>
    </row>
    <row r="161" spans="2:26" ht="15.75" x14ac:dyDescent="0.25">
      <c r="B161" s="67"/>
      <c r="C161" s="68"/>
      <c r="D161" s="68"/>
      <c r="E161" s="68"/>
      <c r="F161" s="8" t="s">
        <v>23</v>
      </c>
      <c r="G161" s="19">
        <v>18</v>
      </c>
      <c r="H161" s="19">
        <v>27</v>
      </c>
      <c r="I161" s="19">
        <v>36</v>
      </c>
      <c r="J161" s="50">
        <v>1.7</v>
      </c>
      <c r="K161" s="50">
        <f t="shared" si="96"/>
        <v>0.30599999999999999</v>
      </c>
      <c r="L161" s="50">
        <f t="shared" si="97"/>
        <v>0.45899999999999996</v>
      </c>
      <c r="M161" s="50">
        <f t="shared" si="98"/>
        <v>0.61199999999999999</v>
      </c>
      <c r="N161" s="50">
        <v>0</v>
      </c>
      <c r="O161" s="50">
        <f t="shared" si="99"/>
        <v>0</v>
      </c>
      <c r="P161" s="50">
        <f t="shared" si="100"/>
        <v>0</v>
      </c>
      <c r="Q161" s="50">
        <f t="shared" si="101"/>
        <v>0</v>
      </c>
      <c r="R161" s="50">
        <v>9.5</v>
      </c>
      <c r="S161" s="50">
        <f t="shared" si="102"/>
        <v>1.71</v>
      </c>
      <c r="T161" s="50">
        <f t="shared" si="103"/>
        <v>2.5649999999999999</v>
      </c>
      <c r="U161" s="50">
        <f t="shared" si="104"/>
        <v>3.42</v>
      </c>
      <c r="V161" s="50">
        <v>43</v>
      </c>
      <c r="W161" s="50">
        <f t="shared" si="105"/>
        <v>7.74</v>
      </c>
      <c r="X161" s="50">
        <f t="shared" si="106"/>
        <v>11.61</v>
      </c>
      <c r="Y161" s="60">
        <f t="shared" si="107"/>
        <v>15.48</v>
      </c>
      <c r="Z161" s="59"/>
    </row>
    <row r="162" spans="2:26" ht="15.75" x14ac:dyDescent="0.25">
      <c r="B162" s="67"/>
      <c r="C162" s="68"/>
      <c r="D162" s="68"/>
      <c r="E162" s="68"/>
      <c r="F162" s="8" t="s">
        <v>27</v>
      </c>
      <c r="G162" s="51">
        <v>1</v>
      </c>
      <c r="H162" s="51">
        <v>1</v>
      </c>
      <c r="I162" s="51">
        <v>1</v>
      </c>
      <c r="J162" s="50">
        <v>0</v>
      </c>
      <c r="K162" s="50">
        <f t="shared" si="96"/>
        <v>0</v>
      </c>
      <c r="L162" s="50">
        <f t="shared" si="97"/>
        <v>0</v>
      </c>
      <c r="M162" s="50">
        <f t="shared" si="98"/>
        <v>0</v>
      </c>
      <c r="N162" s="50">
        <v>0</v>
      </c>
      <c r="O162" s="50">
        <f t="shared" si="99"/>
        <v>0</v>
      </c>
      <c r="P162" s="50">
        <f t="shared" si="100"/>
        <v>0</v>
      </c>
      <c r="Q162" s="50">
        <f t="shared" si="101"/>
        <v>0</v>
      </c>
      <c r="R162" s="50">
        <v>0</v>
      </c>
      <c r="S162" s="50">
        <f t="shared" si="102"/>
        <v>0</v>
      </c>
      <c r="T162" s="50">
        <f t="shared" si="103"/>
        <v>0</v>
      </c>
      <c r="U162" s="50">
        <f t="shared" si="104"/>
        <v>0</v>
      </c>
      <c r="V162" s="50">
        <v>0</v>
      </c>
      <c r="W162" s="50">
        <f t="shared" si="105"/>
        <v>0</v>
      </c>
      <c r="X162" s="50">
        <f t="shared" si="106"/>
        <v>0</v>
      </c>
      <c r="Y162" s="60">
        <f t="shared" si="107"/>
        <v>0</v>
      </c>
      <c r="Z162" s="59"/>
    </row>
    <row r="163" spans="2:26" ht="15.75" x14ac:dyDescent="0.25">
      <c r="B163" s="67" t="s">
        <v>82</v>
      </c>
      <c r="C163" s="68">
        <v>20</v>
      </c>
      <c r="D163" s="68">
        <v>20</v>
      </c>
      <c r="E163" s="68">
        <v>20</v>
      </c>
      <c r="F163" s="8" t="s">
        <v>95</v>
      </c>
      <c r="G163" s="29">
        <v>20</v>
      </c>
      <c r="H163" s="29">
        <v>20</v>
      </c>
      <c r="I163" s="29">
        <v>20</v>
      </c>
      <c r="J163" s="50">
        <v>2</v>
      </c>
      <c r="K163" s="50">
        <f t="shared" si="96"/>
        <v>0.4</v>
      </c>
      <c r="L163" s="50">
        <f t="shared" si="97"/>
        <v>0.4</v>
      </c>
      <c r="M163" s="50">
        <f t="shared" si="98"/>
        <v>0.4</v>
      </c>
      <c r="N163" s="50">
        <v>0.1</v>
      </c>
      <c r="O163" s="50">
        <f t="shared" si="99"/>
        <v>0.02</v>
      </c>
      <c r="P163" s="50">
        <f t="shared" si="100"/>
        <v>0.02</v>
      </c>
      <c r="Q163" s="50">
        <f t="shared" si="101"/>
        <v>0.02</v>
      </c>
      <c r="R163" s="50">
        <v>1.2</v>
      </c>
      <c r="S163" s="50">
        <f t="shared" si="102"/>
        <v>0.24</v>
      </c>
      <c r="T163" s="50">
        <f t="shared" si="103"/>
        <v>0.24</v>
      </c>
      <c r="U163" s="50">
        <f t="shared" si="104"/>
        <v>0.24</v>
      </c>
      <c r="V163" s="50">
        <v>13</v>
      </c>
      <c r="W163" s="50">
        <f t="shared" si="105"/>
        <v>2.6</v>
      </c>
      <c r="X163" s="50">
        <f t="shared" si="106"/>
        <v>2.6</v>
      </c>
      <c r="Y163" s="60">
        <f t="shared" si="107"/>
        <v>2.6</v>
      </c>
      <c r="Z163" s="59"/>
    </row>
    <row r="164" spans="2:26" ht="15.75" x14ac:dyDescent="0.25">
      <c r="B164" s="67"/>
      <c r="C164" s="68"/>
      <c r="D164" s="68"/>
      <c r="E164" s="68"/>
      <c r="F164" s="8" t="s">
        <v>96</v>
      </c>
      <c r="G164" s="29">
        <v>4</v>
      </c>
      <c r="H164" s="29">
        <v>4</v>
      </c>
      <c r="I164" s="29">
        <v>4</v>
      </c>
      <c r="J164" s="50">
        <v>0</v>
      </c>
      <c r="K164" s="50">
        <f t="shared" si="96"/>
        <v>0</v>
      </c>
      <c r="L164" s="50">
        <f t="shared" si="97"/>
        <v>0</v>
      </c>
      <c r="M164" s="50">
        <f t="shared" si="98"/>
        <v>0</v>
      </c>
      <c r="N164" s="50">
        <v>99.9</v>
      </c>
      <c r="O164" s="50">
        <f t="shared" si="99"/>
        <v>3.9960000000000004</v>
      </c>
      <c r="P164" s="50">
        <f t="shared" si="100"/>
        <v>3.9960000000000004</v>
      </c>
      <c r="Q164" s="50">
        <f t="shared" si="101"/>
        <v>3.9960000000000004</v>
      </c>
      <c r="R164" s="50">
        <v>0</v>
      </c>
      <c r="S164" s="50">
        <f t="shared" si="102"/>
        <v>0</v>
      </c>
      <c r="T164" s="50">
        <f t="shared" si="103"/>
        <v>0</v>
      </c>
      <c r="U164" s="50">
        <f t="shared" si="104"/>
        <v>0</v>
      </c>
      <c r="V164" s="50">
        <v>899</v>
      </c>
      <c r="W164" s="50">
        <f t="shared" si="105"/>
        <v>35.96</v>
      </c>
      <c r="X164" s="50">
        <f t="shared" si="106"/>
        <v>35.96</v>
      </c>
      <c r="Y164" s="60">
        <f t="shared" si="107"/>
        <v>35.96</v>
      </c>
      <c r="Z164" s="59"/>
    </row>
    <row r="165" spans="2:26" ht="15.75" x14ac:dyDescent="0.25">
      <c r="B165" s="67"/>
      <c r="C165" s="68"/>
      <c r="D165" s="68"/>
      <c r="E165" s="68"/>
      <c r="F165" s="8" t="s">
        <v>26</v>
      </c>
      <c r="G165" s="29">
        <v>10</v>
      </c>
      <c r="H165" s="29">
        <v>10</v>
      </c>
      <c r="I165" s="29">
        <v>10</v>
      </c>
      <c r="J165" s="50">
        <v>11.1</v>
      </c>
      <c r="K165" s="50">
        <f t="shared" si="96"/>
        <v>1.1100000000000001</v>
      </c>
      <c r="L165" s="50">
        <f t="shared" si="97"/>
        <v>1.1100000000000001</v>
      </c>
      <c r="M165" s="50">
        <f t="shared" si="98"/>
        <v>1.1100000000000001</v>
      </c>
      <c r="N165" s="50">
        <v>1.5</v>
      </c>
      <c r="O165" s="50">
        <f t="shared" si="99"/>
        <v>0.15</v>
      </c>
      <c r="P165" s="50">
        <f t="shared" si="100"/>
        <v>0.15</v>
      </c>
      <c r="Q165" s="50">
        <f t="shared" si="101"/>
        <v>0.15</v>
      </c>
      <c r="R165" s="50">
        <v>67.8</v>
      </c>
      <c r="S165" s="50">
        <f t="shared" si="102"/>
        <v>6.78</v>
      </c>
      <c r="T165" s="50">
        <f t="shared" si="103"/>
        <v>6.78</v>
      </c>
      <c r="U165" s="50">
        <f t="shared" si="104"/>
        <v>6.78</v>
      </c>
      <c r="V165" s="50">
        <v>329</v>
      </c>
      <c r="W165" s="50">
        <f t="shared" si="105"/>
        <v>32.9</v>
      </c>
      <c r="X165" s="50">
        <f t="shared" si="106"/>
        <v>32.9</v>
      </c>
      <c r="Y165" s="60">
        <f t="shared" si="107"/>
        <v>32.9</v>
      </c>
      <c r="Z165" s="59"/>
    </row>
    <row r="166" spans="2:26" ht="15.75" x14ac:dyDescent="0.25">
      <c r="B166" s="67"/>
      <c r="C166" s="68"/>
      <c r="D166" s="68"/>
      <c r="E166" s="68"/>
      <c r="F166" s="8" t="s">
        <v>97</v>
      </c>
      <c r="G166" s="29">
        <v>20</v>
      </c>
      <c r="H166" s="29">
        <v>20</v>
      </c>
      <c r="I166" s="29">
        <v>20</v>
      </c>
      <c r="J166" s="50">
        <v>3.6</v>
      </c>
      <c r="K166" s="50">
        <f t="shared" si="96"/>
        <v>0.72</v>
      </c>
      <c r="L166" s="50">
        <f t="shared" si="97"/>
        <v>0.72</v>
      </c>
      <c r="M166" s="50">
        <f t="shared" si="98"/>
        <v>0.72</v>
      </c>
      <c r="N166" s="50">
        <v>0</v>
      </c>
      <c r="O166" s="50">
        <f t="shared" si="99"/>
        <v>0</v>
      </c>
      <c r="P166" s="50">
        <f t="shared" si="100"/>
        <v>0</v>
      </c>
      <c r="Q166" s="50">
        <f t="shared" si="101"/>
        <v>0</v>
      </c>
      <c r="R166" s="50">
        <v>11.8</v>
      </c>
      <c r="S166" s="50">
        <f t="shared" si="102"/>
        <v>2.36</v>
      </c>
      <c r="T166" s="50">
        <f t="shared" si="103"/>
        <v>2.36</v>
      </c>
      <c r="U166" s="50">
        <f t="shared" si="104"/>
        <v>2.36</v>
      </c>
      <c r="V166" s="50">
        <v>63</v>
      </c>
      <c r="W166" s="50">
        <f t="shared" si="105"/>
        <v>12.6</v>
      </c>
      <c r="X166" s="50">
        <f t="shared" si="106"/>
        <v>12.6</v>
      </c>
      <c r="Y166" s="60">
        <f t="shared" si="107"/>
        <v>12.6</v>
      </c>
      <c r="Z166" s="59"/>
    </row>
    <row r="167" spans="2:26" ht="15.75" x14ac:dyDescent="0.25">
      <c r="B167" s="67"/>
      <c r="C167" s="68"/>
      <c r="D167" s="68"/>
      <c r="E167" s="68"/>
      <c r="F167" s="8" t="s">
        <v>22</v>
      </c>
      <c r="G167" s="29">
        <v>16</v>
      </c>
      <c r="H167" s="29">
        <v>16</v>
      </c>
      <c r="I167" s="29">
        <v>16</v>
      </c>
      <c r="J167" s="50">
        <v>1.3</v>
      </c>
      <c r="K167" s="50">
        <f t="shared" si="96"/>
        <v>0.20800000000000002</v>
      </c>
      <c r="L167" s="50">
        <f t="shared" si="97"/>
        <v>0.20800000000000002</v>
      </c>
      <c r="M167" s="50">
        <f t="shared" si="98"/>
        <v>0.20800000000000002</v>
      </c>
      <c r="N167" s="50">
        <v>0.1</v>
      </c>
      <c r="O167" s="50">
        <f t="shared" si="99"/>
        <v>1.6E-2</v>
      </c>
      <c r="P167" s="50">
        <f t="shared" si="100"/>
        <v>1.6E-2</v>
      </c>
      <c r="Q167" s="50">
        <f t="shared" si="101"/>
        <v>1.6E-2</v>
      </c>
      <c r="R167" s="50">
        <v>7</v>
      </c>
      <c r="S167" s="50">
        <f t="shared" si="102"/>
        <v>1.1200000000000001</v>
      </c>
      <c r="T167" s="50">
        <f t="shared" si="103"/>
        <v>1.1200000000000001</v>
      </c>
      <c r="U167" s="50">
        <f t="shared" si="104"/>
        <v>1.1200000000000001</v>
      </c>
      <c r="V167" s="50">
        <v>33</v>
      </c>
      <c r="W167" s="50">
        <f t="shared" si="105"/>
        <v>5.28</v>
      </c>
      <c r="X167" s="50">
        <f t="shared" si="106"/>
        <v>5.28</v>
      </c>
      <c r="Y167" s="60">
        <f t="shared" si="107"/>
        <v>5.28</v>
      </c>
      <c r="Z167" s="59"/>
    </row>
    <row r="168" spans="2:26" ht="15.75" x14ac:dyDescent="0.25">
      <c r="B168" s="67"/>
      <c r="C168" s="68"/>
      <c r="D168" s="68"/>
      <c r="E168" s="68"/>
      <c r="F168" s="8" t="s">
        <v>23</v>
      </c>
      <c r="G168" s="29">
        <v>4</v>
      </c>
      <c r="H168" s="29">
        <v>4</v>
      </c>
      <c r="I168" s="29">
        <v>4</v>
      </c>
      <c r="J168" s="50">
        <v>1.7</v>
      </c>
      <c r="K168" s="50">
        <f t="shared" si="96"/>
        <v>6.8000000000000005E-2</v>
      </c>
      <c r="L168" s="50">
        <f t="shared" si="97"/>
        <v>6.8000000000000005E-2</v>
      </c>
      <c r="M168" s="50">
        <f t="shared" si="98"/>
        <v>6.8000000000000005E-2</v>
      </c>
      <c r="N168" s="50">
        <v>0</v>
      </c>
      <c r="O168" s="50">
        <f t="shared" si="99"/>
        <v>0</v>
      </c>
      <c r="P168" s="50">
        <f t="shared" si="100"/>
        <v>0</v>
      </c>
      <c r="Q168" s="50">
        <f t="shared" si="101"/>
        <v>0</v>
      </c>
      <c r="R168" s="50">
        <v>9.5</v>
      </c>
      <c r="S168" s="50">
        <f t="shared" si="102"/>
        <v>0.38</v>
      </c>
      <c r="T168" s="50">
        <f t="shared" si="103"/>
        <v>0.38</v>
      </c>
      <c r="U168" s="50">
        <f t="shared" si="104"/>
        <v>0.38</v>
      </c>
      <c r="V168" s="50">
        <v>43</v>
      </c>
      <c r="W168" s="50">
        <f t="shared" si="105"/>
        <v>1.72</v>
      </c>
      <c r="X168" s="50">
        <f t="shared" si="106"/>
        <v>1.72</v>
      </c>
      <c r="Y168" s="60">
        <f t="shared" si="107"/>
        <v>1.72</v>
      </c>
      <c r="Z168" s="59"/>
    </row>
    <row r="169" spans="2:26" ht="15.75" x14ac:dyDescent="0.25">
      <c r="B169" s="67"/>
      <c r="C169" s="68"/>
      <c r="D169" s="68"/>
      <c r="E169" s="68"/>
      <c r="F169" s="8" t="s">
        <v>35</v>
      </c>
      <c r="G169" s="29">
        <v>3</v>
      </c>
      <c r="H169" s="29">
        <v>3</v>
      </c>
      <c r="I169" s="29">
        <v>3</v>
      </c>
      <c r="J169" s="50">
        <v>0</v>
      </c>
      <c r="K169" s="50">
        <f t="shared" si="96"/>
        <v>0</v>
      </c>
      <c r="L169" s="50">
        <f t="shared" si="97"/>
        <v>0</v>
      </c>
      <c r="M169" s="50">
        <f t="shared" si="98"/>
        <v>0</v>
      </c>
      <c r="N169" s="50">
        <v>0</v>
      </c>
      <c r="O169" s="50">
        <f t="shared" si="99"/>
        <v>0</v>
      </c>
      <c r="P169" s="50">
        <f t="shared" si="100"/>
        <v>0</v>
      </c>
      <c r="Q169" s="50">
        <f t="shared" si="101"/>
        <v>0</v>
      </c>
      <c r="R169" s="50">
        <v>99.8</v>
      </c>
      <c r="S169" s="50">
        <f t="shared" si="102"/>
        <v>2.9939999999999998</v>
      </c>
      <c r="T169" s="50">
        <f t="shared" si="103"/>
        <v>2.9939999999999998</v>
      </c>
      <c r="U169" s="50">
        <f t="shared" si="104"/>
        <v>2.9939999999999998</v>
      </c>
      <c r="V169" s="50">
        <v>374</v>
      </c>
      <c r="W169" s="50">
        <f t="shared" si="105"/>
        <v>11.22</v>
      </c>
      <c r="X169" s="50">
        <f t="shared" si="106"/>
        <v>11.22</v>
      </c>
      <c r="Y169" s="60">
        <f t="shared" si="107"/>
        <v>11.22</v>
      </c>
      <c r="Z169" s="59"/>
    </row>
    <row r="170" spans="2:26" ht="15.75" x14ac:dyDescent="0.25">
      <c r="B170" s="67"/>
      <c r="C170" s="68"/>
      <c r="D170" s="68"/>
      <c r="E170" s="68"/>
      <c r="F170" s="8" t="s">
        <v>27</v>
      </c>
      <c r="G170" s="29">
        <v>1</v>
      </c>
      <c r="H170" s="29">
        <v>1</v>
      </c>
      <c r="I170" s="29">
        <v>1</v>
      </c>
      <c r="J170" s="50">
        <v>0</v>
      </c>
      <c r="K170" s="50">
        <f t="shared" si="96"/>
        <v>0</v>
      </c>
      <c r="L170" s="50">
        <f t="shared" si="97"/>
        <v>0</v>
      </c>
      <c r="M170" s="50">
        <f t="shared" si="98"/>
        <v>0</v>
      </c>
      <c r="N170" s="50">
        <v>0</v>
      </c>
      <c r="O170" s="50">
        <f t="shared" si="99"/>
        <v>0</v>
      </c>
      <c r="P170" s="50">
        <f t="shared" si="100"/>
        <v>0</v>
      </c>
      <c r="Q170" s="50">
        <f t="shared" si="101"/>
        <v>0</v>
      </c>
      <c r="R170" s="50">
        <v>0</v>
      </c>
      <c r="S170" s="50">
        <f t="shared" si="102"/>
        <v>0</v>
      </c>
      <c r="T170" s="50">
        <f t="shared" si="103"/>
        <v>0</v>
      </c>
      <c r="U170" s="50">
        <f t="shared" si="104"/>
        <v>0</v>
      </c>
      <c r="V170" s="50">
        <v>0</v>
      </c>
      <c r="W170" s="50">
        <f t="shared" si="105"/>
        <v>0</v>
      </c>
      <c r="X170" s="50">
        <f t="shared" si="106"/>
        <v>0</v>
      </c>
      <c r="Y170" s="60">
        <f t="shared" si="107"/>
        <v>0</v>
      </c>
      <c r="Z170" s="59"/>
    </row>
    <row r="171" spans="2:26" ht="15.75" x14ac:dyDescent="0.25">
      <c r="B171" s="67" t="s">
        <v>119</v>
      </c>
      <c r="C171" s="68">
        <v>100</v>
      </c>
      <c r="D171" s="68">
        <v>130</v>
      </c>
      <c r="E171" s="68">
        <v>150</v>
      </c>
      <c r="F171" s="8" t="s">
        <v>67</v>
      </c>
      <c r="G171" s="51">
        <v>88</v>
      </c>
      <c r="H171" s="51">
        <v>117</v>
      </c>
      <c r="I171" s="51">
        <v>135</v>
      </c>
      <c r="J171" s="50">
        <v>2</v>
      </c>
      <c r="K171" s="50">
        <f t="shared" si="96"/>
        <v>1.76</v>
      </c>
      <c r="L171" s="50">
        <f t="shared" si="97"/>
        <v>2.34</v>
      </c>
      <c r="M171" s="50">
        <f t="shared" si="98"/>
        <v>2.7</v>
      </c>
      <c r="N171" s="50">
        <v>0.1</v>
      </c>
      <c r="O171" s="50">
        <f t="shared" si="99"/>
        <v>8.8000000000000009E-2</v>
      </c>
      <c r="P171" s="50">
        <f t="shared" si="100"/>
        <v>0.11700000000000001</v>
      </c>
      <c r="Q171" s="50">
        <f t="shared" si="101"/>
        <v>0.13500000000000001</v>
      </c>
      <c r="R171" s="50">
        <v>19.7</v>
      </c>
      <c r="S171" s="50">
        <f t="shared" si="102"/>
        <v>17.335999999999999</v>
      </c>
      <c r="T171" s="50">
        <f t="shared" si="103"/>
        <v>23.048999999999999</v>
      </c>
      <c r="U171" s="50">
        <f t="shared" si="104"/>
        <v>26.594999999999999</v>
      </c>
      <c r="V171" s="50">
        <v>83</v>
      </c>
      <c r="W171" s="50">
        <f t="shared" si="105"/>
        <v>73.040000000000006</v>
      </c>
      <c r="X171" s="50">
        <f t="shared" si="106"/>
        <v>97.11</v>
      </c>
      <c r="Y171" s="60">
        <f t="shared" si="107"/>
        <v>112.05</v>
      </c>
      <c r="Z171" s="59"/>
    </row>
    <row r="172" spans="2:26" ht="15.75" x14ac:dyDescent="0.25">
      <c r="B172" s="67"/>
      <c r="C172" s="68"/>
      <c r="D172" s="68"/>
      <c r="E172" s="68"/>
      <c r="F172" s="8" t="s">
        <v>36</v>
      </c>
      <c r="G172" s="51">
        <v>15</v>
      </c>
      <c r="H172" s="51">
        <v>20</v>
      </c>
      <c r="I172" s="51">
        <v>23</v>
      </c>
      <c r="J172" s="50">
        <v>7</v>
      </c>
      <c r="K172" s="50">
        <f t="shared" si="96"/>
        <v>1.05</v>
      </c>
      <c r="L172" s="50">
        <f t="shared" si="97"/>
        <v>1.4</v>
      </c>
      <c r="M172" s="50">
        <f t="shared" si="98"/>
        <v>1.61</v>
      </c>
      <c r="N172" s="50">
        <v>7.9</v>
      </c>
      <c r="O172" s="50">
        <f t="shared" si="99"/>
        <v>1.1850000000000001</v>
      </c>
      <c r="P172" s="50">
        <f t="shared" si="100"/>
        <v>1.58</v>
      </c>
      <c r="Q172" s="50">
        <f t="shared" si="101"/>
        <v>1.8170000000000002</v>
      </c>
      <c r="R172" s="50">
        <v>9.5</v>
      </c>
      <c r="S172" s="50">
        <f t="shared" si="102"/>
        <v>1.425</v>
      </c>
      <c r="T172" s="50">
        <f t="shared" si="103"/>
        <v>1.9</v>
      </c>
      <c r="U172" s="50">
        <f t="shared" si="104"/>
        <v>2.1850000000000001</v>
      </c>
      <c r="V172" s="50">
        <v>135</v>
      </c>
      <c r="W172" s="50">
        <f t="shared" si="105"/>
        <v>20.25</v>
      </c>
      <c r="X172" s="50">
        <f t="shared" si="106"/>
        <v>27</v>
      </c>
      <c r="Y172" s="60">
        <f t="shared" si="107"/>
        <v>31.05</v>
      </c>
      <c r="Z172" s="59"/>
    </row>
    <row r="173" spans="2:26" ht="15.75" x14ac:dyDescent="0.25">
      <c r="B173" s="67"/>
      <c r="C173" s="68"/>
      <c r="D173" s="68"/>
      <c r="E173" s="68"/>
      <c r="F173" s="8" t="s">
        <v>120</v>
      </c>
      <c r="G173" s="51">
        <v>2</v>
      </c>
      <c r="H173" s="51">
        <v>3</v>
      </c>
      <c r="I173" s="51">
        <v>4</v>
      </c>
      <c r="J173" s="50">
        <v>0.3</v>
      </c>
      <c r="K173" s="50">
        <f t="shared" si="96"/>
        <v>6.0000000000000001E-3</v>
      </c>
      <c r="L173" s="50">
        <f t="shared" si="97"/>
        <v>8.9999999999999993E-3</v>
      </c>
      <c r="M173" s="50">
        <f t="shared" si="98"/>
        <v>1.2E-2</v>
      </c>
      <c r="N173" s="50">
        <v>82</v>
      </c>
      <c r="O173" s="50">
        <f t="shared" si="99"/>
        <v>1.64</v>
      </c>
      <c r="P173" s="50">
        <f t="shared" si="100"/>
        <v>2.46</v>
      </c>
      <c r="Q173" s="50">
        <f t="shared" si="101"/>
        <v>3.28</v>
      </c>
      <c r="R173" s="50">
        <v>1</v>
      </c>
      <c r="S173" s="50">
        <f t="shared" si="102"/>
        <v>0.02</v>
      </c>
      <c r="T173" s="50">
        <f t="shared" si="103"/>
        <v>0.03</v>
      </c>
      <c r="U173" s="50">
        <f t="shared" si="104"/>
        <v>0.04</v>
      </c>
      <c r="V173" s="50">
        <v>749</v>
      </c>
      <c r="W173" s="50">
        <f t="shared" si="105"/>
        <v>14.98</v>
      </c>
      <c r="X173" s="50">
        <f t="shared" si="106"/>
        <v>22.47</v>
      </c>
      <c r="Y173" s="60">
        <f t="shared" si="107"/>
        <v>29.96</v>
      </c>
      <c r="Z173" s="59"/>
    </row>
    <row r="174" spans="2:26" ht="15.75" x14ac:dyDescent="0.25">
      <c r="B174" s="67"/>
      <c r="C174" s="68"/>
      <c r="D174" s="68"/>
      <c r="E174" s="68"/>
      <c r="F174" s="8" t="s">
        <v>27</v>
      </c>
      <c r="G174" s="51">
        <v>1</v>
      </c>
      <c r="H174" s="51">
        <v>1</v>
      </c>
      <c r="I174" s="51">
        <v>1</v>
      </c>
      <c r="J174" s="50">
        <v>0</v>
      </c>
      <c r="K174" s="50">
        <f t="shared" si="96"/>
        <v>0</v>
      </c>
      <c r="L174" s="50">
        <f t="shared" si="97"/>
        <v>0</v>
      </c>
      <c r="M174" s="50">
        <f t="shared" si="98"/>
        <v>0</v>
      </c>
      <c r="N174" s="50">
        <v>0</v>
      </c>
      <c r="O174" s="50">
        <f t="shared" si="99"/>
        <v>0</v>
      </c>
      <c r="P174" s="50">
        <f t="shared" si="100"/>
        <v>0</v>
      </c>
      <c r="Q174" s="50">
        <f t="shared" si="101"/>
        <v>0</v>
      </c>
      <c r="R174" s="50">
        <v>0</v>
      </c>
      <c r="S174" s="50">
        <f t="shared" si="102"/>
        <v>0</v>
      </c>
      <c r="T174" s="50">
        <f t="shared" si="103"/>
        <v>0</v>
      </c>
      <c r="U174" s="50">
        <f t="shared" si="104"/>
        <v>0</v>
      </c>
      <c r="V174" s="50">
        <v>0</v>
      </c>
      <c r="W174" s="50">
        <f t="shared" si="105"/>
        <v>0</v>
      </c>
      <c r="X174" s="50">
        <f t="shared" si="106"/>
        <v>0</v>
      </c>
      <c r="Y174" s="60">
        <f t="shared" si="107"/>
        <v>0</v>
      </c>
      <c r="Z174" s="59"/>
    </row>
    <row r="175" spans="2:26" ht="15.75" x14ac:dyDescent="0.25">
      <c r="B175" s="67"/>
      <c r="C175" s="68"/>
      <c r="D175" s="68"/>
      <c r="E175" s="68"/>
      <c r="F175" s="8" t="s">
        <v>85</v>
      </c>
      <c r="G175" s="51">
        <v>5</v>
      </c>
      <c r="H175" s="51">
        <v>5</v>
      </c>
      <c r="I175" s="51">
        <v>5</v>
      </c>
      <c r="J175" s="50">
        <v>1.3</v>
      </c>
      <c r="K175" s="50">
        <f t="shared" si="96"/>
        <v>6.5000000000000002E-2</v>
      </c>
      <c r="L175" s="50">
        <f t="shared" si="97"/>
        <v>6.5000000000000002E-2</v>
      </c>
      <c r="M175" s="50">
        <f t="shared" si="98"/>
        <v>6.5000000000000002E-2</v>
      </c>
      <c r="N175" s="50">
        <v>72.5</v>
      </c>
      <c r="O175" s="50">
        <f t="shared" si="99"/>
        <v>3.625</v>
      </c>
      <c r="P175" s="50">
        <f t="shared" si="100"/>
        <v>3.625</v>
      </c>
      <c r="Q175" s="50">
        <f t="shared" si="101"/>
        <v>3.625</v>
      </c>
      <c r="R175" s="50">
        <v>0.9</v>
      </c>
      <c r="S175" s="50">
        <f t="shared" si="102"/>
        <v>4.4999999999999998E-2</v>
      </c>
      <c r="T175" s="50">
        <f t="shared" si="103"/>
        <v>4.4999999999999998E-2</v>
      </c>
      <c r="U175" s="50">
        <f t="shared" si="104"/>
        <v>4.4999999999999998E-2</v>
      </c>
      <c r="V175" s="50">
        <v>661</v>
      </c>
      <c r="W175" s="50">
        <f t="shared" si="105"/>
        <v>33.049999999999997</v>
      </c>
      <c r="X175" s="50">
        <f t="shared" si="106"/>
        <v>33.049999999999997</v>
      </c>
      <c r="Y175" s="60">
        <f t="shared" si="107"/>
        <v>33.049999999999997</v>
      </c>
      <c r="Z175" s="59"/>
    </row>
    <row r="176" spans="2:26" ht="15.75" x14ac:dyDescent="0.25">
      <c r="B176" s="118" t="s">
        <v>32</v>
      </c>
      <c r="C176" s="51">
        <v>10</v>
      </c>
      <c r="D176" s="51">
        <v>10</v>
      </c>
      <c r="E176" s="51">
        <v>10</v>
      </c>
      <c r="F176" s="8" t="s">
        <v>32</v>
      </c>
      <c r="G176" s="51">
        <v>10</v>
      </c>
      <c r="H176" s="51">
        <v>10</v>
      </c>
      <c r="I176" s="51">
        <v>10</v>
      </c>
      <c r="J176" s="50">
        <v>0.8</v>
      </c>
      <c r="K176" s="50">
        <f>G176*J176/100</f>
        <v>0.08</v>
      </c>
      <c r="L176" s="50">
        <f>H176*J176/100</f>
        <v>0.08</v>
      </c>
      <c r="M176" s="50">
        <f>I176*J176/100</f>
        <v>0.08</v>
      </c>
      <c r="N176" s="50">
        <v>0</v>
      </c>
      <c r="O176" s="50">
        <f>G176*N176/100</f>
        <v>0</v>
      </c>
      <c r="P176" s="50">
        <f>H176*N176/100</f>
        <v>0</v>
      </c>
      <c r="Q176" s="50">
        <f>I176*N176/100</f>
        <v>0</v>
      </c>
      <c r="R176" s="50">
        <v>80.3</v>
      </c>
      <c r="S176" s="50">
        <f>G176*R176/100</f>
        <v>8.0299999999999994</v>
      </c>
      <c r="T176" s="50">
        <f>H176*R176/100</f>
        <v>8.0299999999999994</v>
      </c>
      <c r="U176" s="50">
        <f>I176*R176/100</f>
        <v>8.0299999999999994</v>
      </c>
      <c r="V176" s="50">
        <v>328</v>
      </c>
      <c r="W176" s="50">
        <f>G176*V176/100</f>
        <v>32.799999999999997</v>
      </c>
      <c r="X176" s="50">
        <f>H176*V176/100</f>
        <v>32.799999999999997</v>
      </c>
      <c r="Y176" s="60">
        <f>I176*V176/100</f>
        <v>32.799999999999997</v>
      </c>
      <c r="Z176" s="59"/>
    </row>
    <row r="177" spans="2:26" ht="15.75" x14ac:dyDescent="0.25">
      <c r="B177" s="67" t="s">
        <v>139</v>
      </c>
      <c r="C177" s="68">
        <v>200</v>
      </c>
      <c r="D177" s="68">
        <v>200</v>
      </c>
      <c r="E177" s="68">
        <v>200</v>
      </c>
      <c r="F177" s="11" t="s">
        <v>34</v>
      </c>
      <c r="G177" s="51">
        <v>1</v>
      </c>
      <c r="H177" s="51">
        <v>1</v>
      </c>
      <c r="I177" s="51">
        <v>1</v>
      </c>
      <c r="J177" s="50">
        <v>0.1</v>
      </c>
      <c r="K177" s="50">
        <f t="shared" ref="K177:K180" si="108">G177*J177/100</f>
        <v>1E-3</v>
      </c>
      <c r="L177" s="50">
        <f t="shared" ref="L177:L180" si="109">H177*J177/100</f>
        <v>1E-3</v>
      </c>
      <c r="M177" s="50">
        <f t="shared" ref="M177:M180" si="110">I177*J177/100</f>
        <v>1E-3</v>
      </c>
      <c r="N177" s="50">
        <v>0</v>
      </c>
      <c r="O177" s="50">
        <f t="shared" ref="O177:O180" si="111">G177*N177/100</f>
        <v>0</v>
      </c>
      <c r="P177" s="50">
        <f t="shared" ref="P177:P180" si="112">H177*N177/100</f>
        <v>0</v>
      </c>
      <c r="Q177" s="50">
        <f t="shared" ref="Q177:Q180" si="113">I177*N177/100</f>
        <v>0</v>
      </c>
      <c r="R177" s="50">
        <v>0</v>
      </c>
      <c r="S177" s="50">
        <f t="shared" ref="S177:S180" si="114">G177*R177/100</f>
        <v>0</v>
      </c>
      <c r="T177" s="50">
        <f t="shared" ref="T177:T180" si="115">H177*R177/100</f>
        <v>0</v>
      </c>
      <c r="U177" s="50">
        <f t="shared" ref="U177:U180" si="116">I177*R177/100</f>
        <v>0</v>
      </c>
      <c r="V177" s="50">
        <v>5</v>
      </c>
      <c r="W177" s="50">
        <f t="shared" ref="W177:W180" si="117">G177*V177/100</f>
        <v>0.05</v>
      </c>
      <c r="X177" s="50">
        <f t="shared" ref="X177:X180" si="118">H177*V177/100</f>
        <v>0.05</v>
      </c>
      <c r="Y177" s="60">
        <f t="shared" ref="Y177:Y180" si="119">I177*V177/100</f>
        <v>0.05</v>
      </c>
      <c r="Z177" s="59"/>
    </row>
    <row r="178" spans="2:26" ht="15.75" x14ac:dyDescent="0.25">
      <c r="B178" s="67"/>
      <c r="C178" s="68"/>
      <c r="D178" s="68"/>
      <c r="E178" s="68"/>
      <c r="F178" s="8" t="s">
        <v>35</v>
      </c>
      <c r="G178" s="19">
        <v>15</v>
      </c>
      <c r="H178" s="19">
        <v>15</v>
      </c>
      <c r="I178" s="19">
        <v>15</v>
      </c>
      <c r="J178" s="50">
        <v>0</v>
      </c>
      <c r="K178" s="50">
        <f t="shared" si="108"/>
        <v>0</v>
      </c>
      <c r="L178" s="50">
        <f t="shared" si="109"/>
        <v>0</v>
      </c>
      <c r="M178" s="50">
        <f t="shared" si="110"/>
        <v>0</v>
      </c>
      <c r="N178" s="50">
        <v>0</v>
      </c>
      <c r="O178" s="50">
        <f t="shared" si="111"/>
        <v>0</v>
      </c>
      <c r="P178" s="50">
        <f t="shared" si="112"/>
        <v>0</v>
      </c>
      <c r="Q178" s="50">
        <f t="shared" si="113"/>
        <v>0</v>
      </c>
      <c r="R178" s="50">
        <v>99.8</v>
      </c>
      <c r="S178" s="50">
        <f t="shared" si="114"/>
        <v>14.97</v>
      </c>
      <c r="T178" s="50">
        <f t="shared" si="115"/>
        <v>14.97</v>
      </c>
      <c r="U178" s="50">
        <f t="shared" si="116"/>
        <v>14.97</v>
      </c>
      <c r="V178" s="50">
        <v>374</v>
      </c>
      <c r="W178" s="50">
        <f t="shared" si="117"/>
        <v>56.1</v>
      </c>
      <c r="X178" s="50">
        <f t="shared" si="118"/>
        <v>56.1</v>
      </c>
      <c r="Y178" s="60">
        <f t="shared" si="119"/>
        <v>56.1</v>
      </c>
      <c r="Z178" s="59"/>
    </row>
    <row r="179" spans="2:26" ht="15.75" x14ac:dyDescent="0.25">
      <c r="B179" s="67"/>
      <c r="C179" s="68"/>
      <c r="D179" s="68"/>
      <c r="E179" s="68"/>
      <c r="F179" s="8" t="s">
        <v>138</v>
      </c>
      <c r="G179" s="19">
        <v>7</v>
      </c>
      <c r="H179" s="19">
        <v>7</v>
      </c>
      <c r="I179" s="19">
        <v>7</v>
      </c>
      <c r="J179" s="50">
        <v>0.9</v>
      </c>
      <c r="K179" s="50">
        <f t="shared" si="108"/>
        <v>6.3E-2</v>
      </c>
      <c r="L179" s="50">
        <f t="shared" si="109"/>
        <v>6.3E-2</v>
      </c>
      <c r="M179" s="50">
        <f t="shared" si="110"/>
        <v>6.3E-2</v>
      </c>
      <c r="N179" s="50">
        <v>0</v>
      </c>
      <c r="O179" s="50">
        <f t="shared" si="111"/>
        <v>0</v>
      </c>
      <c r="P179" s="50">
        <f t="shared" si="112"/>
        <v>0</v>
      </c>
      <c r="Q179" s="50">
        <f t="shared" si="113"/>
        <v>0</v>
      </c>
      <c r="R179" s="50">
        <v>3.6</v>
      </c>
      <c r="S179" s="50">
        <f t="shared" si="114"/>
        <v>0.252</v>
      </c>
      <c r="T179" s="50">
        <f t="shared" si="115"/>
        <v>0.252</v>
      </c>
      <c r="U179" s="50">
        <f t="shared" si="116"/>
        <v>0.252</v>
      </c>
      <c r="V179" s="50">
        <v>31</v>
      </c>
      <c r="W179" s="50">
        <f t="shared" si="117"/>
        <v>2.17</v>
      </c>
      <c r="X179" s="50">
        <f t="shared" si="118"/>
        <v>2.17</v>
      </c>
      <c r="Y179" s="60">
        <f t="shared" si="119"/>
        <v>2.17</v>
      </c>
      <c r="Z179" s="59"/>
    </row>
    <row r="180" spans="2:26" ht="31.5" x14ac:dyDescent="0.25">
      <c r="B180" s="109" t="s">
        <v>37</v>
      </c>
      <c r="C180" s="51">
        <v>20</v>
      </c>
      <c r="D180" s="51">
        <v>35</v>
      </c>
      <c r="E180" s="51">
        <v>40</v>
      </c>
      <c r="F180" s="33" t="s">
        <v>37</v>
      </c>
      <c r="G180" s="19">
        <v>20</v>
      </c>
      <c r="H180" s="19">
        <v>35</v>
      </c>
      <c r="I180" s="19">
        <v>40</v>
      </c>
      <c r="J180" s="50">
        <v>6.5</v>
      </c>
      <c r="K180" s="50">
        <f t="shared" si="108"/>
        <v>1.3</v>
      </c>
      <c r="L180" s="50">
        <f t="shared" si="109"/>
        <v>2.2749999999999999</v>
      </c>
      <c r="M180" s="50">
        <f t="shared" si="110"/>
        <v>2.6</v>
      </c>
      <c r="N180" s="50">
        <v>1</v>
      </c>
      <c r="O180" s="50">
        <f t="shared" si="111"/>
        <v>0.2</v>
      </c>
      <c r="P180" s="50">
        <f t="shared" si="112"/>
        <v>0.35</v>
      </c>
      <c r="Q180" s="50">
        <f t="shared" si="113"/>
        <v>0.4</v>
      </c>
      <c r="R180" s="50">
        <v>40.1</v>
      </c>
      <c r="S180" s="50">
        <f t="shared" si="114"/>
        <v>8.02</v>
      </c>
      <c r="T180" s="50">
        <f t="shared" si="115"/>
        <v>14.035</v>
      </c>
      <c r="U180" s="50">
        <f t="shared" si="116"/>
        <v>16.04</v>
      </c>
      <c r="V180" s="50">
        <v>190</v>
      </c>
      <c r="W180" s="50">
        <f t="shared" si="117"/>
        <v>38</v>
      </c>
      <c r="X180" s="50">
        <f t="shared" si="118"/>
        <v>66.5</v>
      </c>
      <c r="Y180" s="60">
        <f t="shared" si="119"/>
        <v>76</v>
      </c>
      <c r="Z180" s="59"/>
    </row>
    <row r="181" spans="2:26" ht="15.75" x14ac:dyDescent="0.25">
      <c r="B181" s="151"/>
      <c r="C181" s="49"/>
      <c r="D181" s="49"/>
      <c r="E181" s="49"/>
      <c r="F181" s="49"/>
      <c r="G181" s="49"/>
      <c r="H181" s="49"/>
      <c r="I181" s="49"/>
      <c r="J181" s="163"/>
      <c r="K181" s="152">
        <f t="shared" ref="K181:Y181" si="120">SUM(K156:K180)</f>
        <v>34.634999999999984</v>
      </c>
      <c r="L181" s="152">
        <f t="shared" si="120"/>
        <v>50.829999999999991</v>
      </c>
      <c r="M181" s="152">
        <f t="shared" si="120"/>
        <v>64.356999999999985</v>
      </c>
      <c r="N181" s="152"/>
      <c r="O181" s="152">
        <f t="shared" si="120"/>
        <v>22.067999999999998</v>
      </c>
      <c r="P181" s="152">
        <f t="shared" si="120"/>
        <v>29.566000000000003</v>
      </c>
      <c r="Q181" s="152">
        <f t="shared" si="120"/>
        <v>35.615000000000002</v>
      </c>
      <c r="R181" s="152"/>
      <c r="S181" s="152">
        <f t="shared" si="120"/>
        <v>81.337000000000003</v>
      </c>
      <c r="T181" s="152">
        <f t="shared" si="120"/>
        <v>102.92099999999999</v>
      </c>
      <c r="U181" s="152">
        <f t="shared" si="120"/>
        <v>111.33700000000002</v>
      </c>
      <c r="V181" s="152"/>
      <c r="W181" s="152">
        <f t="shared" si="120"/>
        <v>540.83000000000015</v>
      </c>
      <c r="X181" s="152">
        <f t="shared" si="120"/>
        <v>699.25999999999988</v>
      </c>
      <c r="Y181" s="154">
        <f t="shared" si="120"/>
        <v>785.40999999999985</v>
      </c>
      <c r="Z181" s="59"/>
    </row>
    <row r="182" spans="2:26" ht="15.75" x14ac:dyDescent="0.25">
      <c r="B182" s="155" t="s">
        <v>90</v>
      </c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7"/>
      <c r="Z182" s="59"/>
    </row>
    <row r="183" spans="2:26" ht="15.75" x14ac:dyDescent="0.25">
      <c r="B183" s="67" t="s">
        <v>140</v>
      </c>
      <c r="C183" s="68">
        <v>60</v>
      </c>
      <c r="D183" s="68">
        <v>100</v>
      </c>
      <c r="E183" s="68">
        <v>100</v>
      </c>
      <c r="F183" s="8" t="s">
        <v>141</v>
      </c>
      <c r="G183" s="29">
        <v>47</v>
      </c>
      <c r="H183" s="29">
        <v>79</v>
      </c>
      <c r="I183" s="29">
        <v>79</v>
      </c>
      <c r="J183" s="50">
        <v>1.08</v>
      </c>
      <c r="K183" s="50">
        <f t="shared" ref="K183:K198" si="121">G183*J183/100</f>
        <v>0.50760000000000005</v>
      </c>
      <c r="L183" s="50">
        <f t="shared" ref="L183:L198" si="122">H183*J183/100</f>
        <v>0.85320000000000007</v>
      </c>
      <c r="M183" s="50">
        <f t="shared" ref="M183:M198" si="123">I183*J183/100</f>
        <v>0.85320000000000007</v>
      </c>
      <c r="N183" s="50">
        <v>0</v>
      </c>
      <c r="O183" s="50">
        <f t="shared" ref="O183:O198" si="124">G183*N183/100</f>
        <v>0</v>
      </c>
      <c r="P183" s="50">
        <f t="shared" ref="P183:P198" si="125">H183*N183/100</f>
        <v>0</v>
      </c>
      <c r="Q183" s="50">
        <f t="shared" ref="Q183:Q198" si="126">I183*N183/100</f>
        <v>0</v>
      </c>
      <c r="R183" s="50">
        <v>5.4</v>
      </c>
      <c r="S183" s="50">
        <f t="shared" ref="S183:S198" si="127">G183*R183/100</f>
        <v>2.5380000000000003</v>
      </c>
      <c r="T183" s="50">
        <f t="shared" ref="T183:T198" si="128">H183*R183/100</f>
        <v>4.266</v>
      </c>
      <c r="U183" s="50">
        <f t="shared" ref="U183:U198" si="129">I183*R183/100</f>
        <v>4.266</v>
      </c>
      <c r="V183" s="50">
        <v>28</v>
      </c>
      <c r="W183" s="50">
        <f t="shared" ref="W183:W198" si="130">G183*V183/100</f>
        <v>13.16</v>
      </c>
      <c r="X183" s="50">
        <f t="shared" ref="X183:X198" si="131">H183*V183/100</f>
        <v>22.12</v>
      </c>
      <c r="Y183" s="60">
        <f t="shared" ref="Y183:Y198" si="132">I183*V183/100</f>
        <v>22.12</v>
      </c>
      <c r="Z183" s="59"/>
    </row>
    <row r="184" spans="2:26" ht="15.75" x14ac:dyDescent="0.25">
      <c r="B184" s="67"/>
      <c r="C184" s="68"/>
      <c r="D184" s="68"/>
      <c r="E184" s="68"/>
      <c r="F184" s="8" t="s">
        <v>22</v>
      </c>
      <c r="G184" s="29">
        <v>6</v>
      </c>
      <c r="H184" s="29">
        <v>10</v>
      </c>
      <c r="I184" s="29">
        <v>10</v>
      </c>
      <c r="J184" s="50">
        <v>1.3</v>
      </c>
      <c r="K184" s="50">
        <f t="shared" si="121"/>
        <v>7.8000000000000014E-2</v>
      </c>
      <c r="L184" s="50">
        <f t="shared" si="122"/>
        <v>0.13</v>
      </c>
      <c r="M184" s="50">
        <f t="shared" si="123"/>
        <v>0.13</v>
      </c>
      <c r="N184" s="50">
        <v>0.1</v>
      </c>
      <c r="O184" s="50">
        <f t="shared" si="124"/>
        <v>6.000000000000001E-3</v>
      </c>
      <c r="P184" s="50">
        <f t="shared" si="125"/>
        <v>0.01</v>
      </c>
      <c r="Q184" s="50">
        <f t="shared" si="126"/>
        <v>0.01</v>
      </c>
      <c r="R184" s="50">
        <v>7</v>
      </c>
      <c r="S184" s="50">
        <f t="shared" si="127"/>
        <v>0.42</v>
      </c>
      <c r="T184" s="50">
        <f t="shared" si="128"/>
        <v>0.7</v>
      </c>
      <c r="U184" s="50">
        <f t="shared" si="129"/>
        <v>0.7</v>
      </c>
      <c r="V184" s="50">
        <v>33</v>
      </c>
      <c r="W184" s="50">
        <f t="shared" si="130"/>
        <v>1.98</v>
      </c>
      <c r="X184" s="50">
        <f t="shared" si="131"/>
        <v>3.3</v>
      </c>
      <c r="Y184" s="60">
        <f t="shared" si="132"/>
        <v>3.3</v>
      </c>
      <c r="Z184" s="59"/>
    </row>
    <row r="185" spans="2:26" ht="15.75" x14ac:dyDescent="0.25">
      <c r="B185" s="67"/>
      <c r="C185" s="68"/>
      <c r="D185" s="68"/>
      <c r="E185" s="68"/>
      <c r="F185" s="8" t="s">
        <v>24</v>
      </c>
      <c r="G185" s="29">
        <v>3</v>
      </c>
      <c r="H185" s="29">
        <v>5</v>
      </c>
      <c r="I185" s="29">
        <v>5</v>
      </c>
      <c r="J185" s="50">
        <v>0</v>
      </c>
      <c r="K185" s="50">
        <f t="shared" si="121"/>
        <v>0</v>
      </c>
      <c r="L185" s="50">
        <f t="shared" si="122"/>
        <v>0</v>
      </c>
      <c r="M185" s="50">
        <f t="shared" si="123"/>
        <v>0</v>
      </c>
      <c r="N185" s="50">
        <v>99.9</v>
      </c>
      <c r="O185" s="50">
        <f t="shared" si="124"/>
        <v>2.9970000000000003</v>
      </c>
      <c r="P185" s="50">
        <f t="shared" si="125"/>
        <v>4.9950000000000001</v>
      </c>
      <c r="Q185" s="50">
        <f t="shared" si="126"/>
        <v>4.9950000000000001</v>
      </c>
      <c r="R185" s="50">
        <v>0</v>
      </c>
      <c r="S185" s="50">
        <f t="shared" si="127"/>
        <v>0</v>
      </c>
      <c r="T185" s="50">
        <f t="shared" si="128"/>
        <v>0</v>
      </c>
      <c r="U185" s="50">
        <f t="shared" si="129"/>
        <v>0</v>
      </c>
      <c r="V185" s="50">
        <v>899</v>
      </c>
      <c r="W185" s="50">
        <f t="shared" si="130"/>
        <v>26.97</v>
      </c>
      <c r="X185" s="50">
        <f t="shared" si="131"/>
        <v>44.95</v>
      </c>
      <c r="Y185" s="60">
        <f t="shared" si="132"/>
        <v>44.95</v>
      </c>
      <c r="Z185" s="59"/>
    </row>
    <row r="186" spans="2:26" ht="15.75" x14ac:dyDescent="0.25">
      <c r="B186" s="67"/>
      <c r="C186" s="68"/>
      <c r="D186" s="68"/>
      <c r="E186" s="68"/>
      <c r="F186" s="8" t="s">
        <v>27</v>
      </c>
      <c r="G186" s="29">
        <v>1</v>
      </c>
      <c r="H186" s="29">
        <v>1</v>
      </c>
      <c r="I186" s="29">
        <v>1</v>
      </c>
      <c r="J186" s="50">
        <v>0</v>
      </c>
      <c r="K186" s="50">
        <f t="shared" si="121"/>
        <v>0</v>
      </c>
      <c r="L186" s="50">
        <f t="shared" si="122"/>
        <v>0</v>
      </c>
      <c r="M186" s="50">
        <f t="shared" si="123"/>
        <v>0</v>
      </c>
      <c r="N186" s="50">
        <v>0</v>
      </c>
      <c r="O186" s="50">
        <f t="shared" si="124"/>
        <v>0</v>
      </c>
      <c r="P186" s="50">
        <f t="shared" si="125"/>
        <v>0</v>
      </c>
      <c r="Q186" s="50">
        <f t="shared" si="126"/>
        <v>0</v>
      </c>
      <c r="R186" s="50">
        <v>0</v>
      </c>
      <c r="S186" s="50">
        <f t="shared" si="127"/>
        <v>0</v>
      </c>
      <c r="T186" s="50">
        <f t="shared" si="128"/>
        <v>0</v>
      </c>
      <c r="U186" s="50">
        <f t="shared" si="129"/>
        <v>0</v>
      </c>
      <c r="V186" s="50">
        <v>0</v>
      </c>
      <c r="W186" s="50">
        <f t="shared" si="130"/>
        <v>0</v>
      </c>
      <c r="X186" s="50">
        <f t="shared" si="131"/>
        <v>0</v>
      </c>
      <c r="Y186" s="60">
        <f t="shared" si="132"/>
        <v>0</v>
      </c>
      <c r="Z186" s="59"/>
    </row>
    <row r="187" spans="2:26" ht="15.75" x14ac:dyDescent="0.25">
      <c r="B187" s="67"/>
      <c r="C187" s="68"/>
      <c r="D187" s="68"/>
      <c r="E187" s="68"/>
      <c r="F187" s="8" t="s">
        <v>35</v>
      </c>
      <c r="G187" s="51">
        <v>3</v>
      </c>
      <c r="H187" s="51">
        <v>4</v>
      </c>
      <c r="I187" s="51">
        <v>4</v>
      </c>
      <c r="J187" s="50">
        <v>0</v>
      </c>
      <c r="K187" s="50">
        <f t="shared" si="121"/>
        <v>0</v>
      </c>
      <c r="L187" s="50">
        <f t="shared" si="122"/>
        <v>0</v>
      </c>
      <c r="M187" s="50">
        <f t="shared" si="123"/>
        <v>0</v>
      </c>
      <c r="N187" s="50">
        <v>0</v>
      </c>
      <c r="O187" s="50">
        <f t="shared" si="124"/>
        <v>0</v>
      </c>
      <c r="P187" s="50">
        <f t="shared" si="125"/>
        <v>0</v>
      </c>
      <c r="Q187" s="50">
        <f t="shared" si="126"/>
        <v>0</v>
      </c>
      <c r="R187" s="50">
        <v>99.8</v>
      </c>
      <c r="S187" s="50">
        <f t="shared" si="127"/>
        <v>2.9939999999999998</v>
      </c>
      <c r="T187" s="50">
        <f t="shared" si="128"/>
        <v>3.992</v>
      </c>
      <c r="U187" s="50">
        <f t="shared" si="129"/>
        <v>3.992</v>
      </c>
      <c r="V187" s="50">
        <v>374</v>
      </c>
      <c r="W187" s="50">
        <f t="shared" si="130"/>
        <v>11.22</v>
      </c>
      <c r="X187" s="50">
        <f t="shared" si="131"/>
        <v>14.96</v>
      </c>
      <c r="Y187" s="60">
        <f t="shared" si="132"/>
        <v>14.96</v>
      </c>
      <c r="Z187" s="59"/>
    </row>
    <row r="188" spans="2:26" ht="15.75" x14ac:dyDescent="0.25">
      <c r="B188" s="67" t="s">
        <v>142</v>
      </c>
      <c r="C188" s="68">
        <v>200</v>
      </c>
      <c r="D188" s="68">
        <v>200</v>
      </c>
      <c r="E188" s="68">
        <v>250</v>
      </c>
      <c r="F188" s="8" t="s">
        <v>143</v>
      </c>
      <c r="G188" s="30">
        <v>38</v>
      </c>
      <c r="H188" s="30">
        <v>38</v>
      </c>
      <c r="I188" s="30">
        <v>47</v>
      </c>
      <c r="J188" s="50">
        <v>22.5</v>
      </c>
      <c r="K188" s="50">
        <f t="shared" si="121"/>
        <v>8.5500000000000007</v>
      </c>
      <c r="L188" s="50">
        <f t="shared" si="122"/>
        <v>8.5500000000000007</v>
      </c>
      <c r="M188" s="50">
        <f t="shared" si="123"/>
        <v>10.574999999999999</v>
      </c>
      <c r="N188" s="50">
        <v>12.5</v>
      </c>
      <c r="O188" s="50">
        <f t="shared" si="124"/>
        <v>4.75</v>
      </c>
      <c r="P188" s="50">
        <f t="shared" si="125"/>
        <v>4.75</v>
      </c>
      <c r="Q188" s="50">
        <f t="shared" si="126"/>
        <v>5.875</v>
      </c>
      <c r="R188" s="50">
        <v>0</v>
      </c>
      <c r="S188" s="50">
        <f t="shared" si="127"/>
        <v>0</v>
      </c>
      <c r="T188" s="50">
        <f t="shared" si="128"/>
        <v>0</v>
      </c>
      <c r="U188" s="50">
        <f t="shared" si="129"/>
        <v>0</v>
      </c>
      <c r="V188" s="50">
        <v>202</v>
      </c>
      <c r="W188" s="50">
        <f t="shared" si="130"/>
        <v>76.760000000000005</v>
      </c>
      <c r="X188" s="50">
        <f t="shared" si="131"/>
        <v>76.760000000000005</v>
      </c>
      <c r="Y188" s="60">
        <f t="shared" si="132"/>
        <v>94.94</v>
      </c>
      <c r="Z188" s="59"/>
    </row>
    <row r="189" spans="2:26" ht="15.75" x14ac:dyDescent="0.25">
      <c r="B189" s="67"/>
      <c r="C189" s="68"/>
      <c r="D189" s="68"/>
      <c r="E189" s="68"/>
      <c r="F189" s="8" t="s">
        <v>144</v>
      </c>
      <c r="G189" s="30">
        <v>5</v>
      </c>
      <c r="H189" s="30">
        <v>5</v>
      </c>
      <c r="I189" s="30">
        <v>6</v>
      </c>
      <c r="J189" s="50">
        <v>12</v>
      </c>
      <c r="K189" s="50">
        <f t="shared" si="121"/>
        <v>0.6</v>
      </c>
      <c r="L189" s="50">
        <f t="shared" si="122"/>
        <v>0.6</v>
      </c>
      <c r="M189" s="50">
        <f t="shared" si="123"/>
        <v>0.72</v>
      </c>
      <c r="N189" s="50">
        <v>2.9</v>
      </c>
      <c r="O189" s="50">
        <f t="shared" si="124"/>
        <v>0.14499999999999999</v>
      </c>
      <c r="P189" s="50">
        <f t="shared" si="125"/>
        <v>0.14499999999999999</v>
      </c>
      <c r="Q189" s="50">
        <f t="shared" si="126"/>
        <v>0.17399999999999999</v>
      </c>
      <c r="R189" s="50">
        <v>69.3</v>
      </c>
      <c r="S189" s="50">
        <f t="shared" si="127"/>
        <v>3.4649999999999999</v>
      </c>
      <c r="T189" s="50">
        <f t="shared" si="128"/>
        <v>3.4649999999999999</v>
      </c>
      <c r="U189" s="50">
        <f t="shared" si="129"/>
        <v>4.1579999999999995</v>
      </c>
      <c r="V189" s="50">
        <v>334</v>
      </c>
      <c r="W189" s="50">
        <f t="shared" si="130"/>
        <v>16.7</v>
      </c>
      <c r="X189" s="50">
        <f t="shared" si="131"/>
        <v>16.7</v>
      </c>
      <c r="Y189" s="60">
        <f t="shared" si="132"/>
        <v>20.04</v>
      </c>
      <c r="Z189" s="59"/>
    </row>
    <row r="190" spans="2:26" ht="15.75" x14ac:dyDescent="0.25">
      <c r="B190" s="67"/>
      <c r="C190" s="68"/>
      <c r="D190" s="68"/>
      <c r="E190" s="68"/>
      <c r="F190" s="8" t="s">
        <v>23</v>
      </c>
      <c r="G190" s="51">
        <v>15</v>
      </c>
      <c r="H190" s="51">
        <v>15</v>
      </c>
      <c r="I190" s="51">
        <v>18</v>
      </c>
      <c r="J190" s="50">
        <v>1.7</v>
      </c>
      <c r="K190" s="50">
        <f t="shared" si="121"/>
        <v>0.255</v>
      </c>
      <c r="L190" s="50">
        <f t="shared" si="122"/>
        <v>0.255</v>
      </c>
      <c r="M190" s="50">
        <f t="shared" si="123"/>
        <v>0.30599999999999999</v>
      </c>
      <c r="N190" s="50">
        <v>0</v>
      </c>
      <c r="O190" s="50">
        <f t="shared" si="124"/>
        <v>0</v>
      </c>
      <c r="P190" s="50">
        <f t="shared" si="125"/>
        <v>0</v>
      </c>
      <c r="Q190" s="50">
        <f t="shared" si="126"/>
        <v>0</v>
      </c>
      <c r="R190" s="50">
        <v>9.5</v>
      </c>
      <c r="S190" s="50">
        <f t="shared" si="127"/>
        <v>1.425</v>
      </c>
      <c r="T190" s="50">
        <f t="shared" si="128"/>
        <v>1.425</v>
      </c>
      <c r="U190" s="50">
        <f t="shared" si="129"/>
        <v>1.71</v>
      </c>
      <c r="V190" s="50">
        <v>43</v>
      </c>
      <c r="W190" s="50">
        <f t="shared" si="130"/>
        <v>6.45</v>
      </c>
      <c r="X190" s="50">
        <f t="shared" si="131"/>
        <v>6.45</v>
      </c>
      <c r="Y190" s="60">
        <f t="shared" si="132"/>
        <v>7.74</v>
      </c>
      <c r="Z190" s="59"/>
    </row>
    <row r="191" spans="2:26" ht="15.75" x14ac:dyDescent="0.25">
      <c r="B191" s="67"/>
      <c r="C191" s="68"/>
      <c r="D191" s="68"/>
      <c r="E191" s="68"/>
      <c r="F191" s="8" t="s">
        <v>67</v>
      </c>
      <c r="G191" s="19">
        <v>36</v>
      </c>
      <c r="H191" s="19">
        <v>36</v>
      </c>
      <c r="I191" s="19">
        <v>45</v>
      </c>
      <c r="J191" s="50">
        <v>2</v>
      </c>
      <c r="K191" s="50">
        <f t="shared" si="121"/>
        <v>0.72</v>
      </c>
      <c r="L191" s="50">
        <f t="shared" si="122"/>
        <v>0.72</v>
      </c>
      <c r="M191" s="50">
        <f t="shared" si="123"/>
        <v>0.9</v>
      </c>
      <c r="N191" s="50">
        <v>0.1</v>
      </c>
      <c r="O191" s="50">
        <f t="shared" si="124"/>
        <v>3.6000000000000004E-2</v>
      </c>
      <c r="P191" s="50">
        <f t="shared" si="125"/>
        <v>3.6000000000000004E-2</v>
      </c>
      <c r="Q191" s="50">
        <f t="shared" si="126"/>
        <v>4.4999999999999998E-2</v>
      </c>
      <c r="R191" s="50">
        <v>19.7</v>
      </c>
      <c r="S191" s="50">
        <f t="shared" si="127"/>
        <v>7.0919999999999996</v>
      </c>
      <c r="T191" s="50">
        <f t="shared" si="128"/>
        <v>7.0919999999999996</v>
      </c>
      <c r="U191" s="50">
        <f t="shared" si="129"/>
        <v>8.8650000000000002</v>
      </c>
      <c r="V191" s="50">
        <v>83</v>
      </c>
      <c r="W191" s="50">
        <f t="shared" si="130"/>
        <v>29.88</v>
      </c>
      <c r="X191" s="50">
        <f t="shared" si="131"/>
        <v>29.88</v>
      </c>
      <c r="Y191" s="60">
        <f t="shared" si="132"/>
        <v>37.35</v>
      </c>
      <c r="Z191" s="59"/>
    </row>
    <row r="192" spans="2:26" ht="15.75" x14ac:dyDescent="0.25">
      <c r="B192" s="67"/>
      <c r="C192" s="68"/>
      <c r="D192" s="68"/>
      <c r="E192" s="68"/>
      <c r="F192" s="8" t="s">
        <v>27</v>
      </c>
      <c r="G192" s="51">
        <v>1</v>
      </c>
      <c r="H192" s="51">
        <v>1</v>
      </c>
      <c r="I192" s="51">
        <v>1</v>
      </c>
      <c r="J192" s="50">
        <v>0</v>
      </c>
      <c r="K192" s="50">
        <f t="shared" si="121"/>
        <v>0</v>
      </c>
      <c r="L192" s="50">
        <f t="shared" si="122"/>
        <v>0</v>
      </c>
      <c r="M192" s="50">
        <f t="shared" si="123"/>
        <v>0</v>
      </c>
      <c r="N192" s="50">
        <v>0</v>
      </c>
      <c r="O192" s="50">
        <f t="shared" si="124"/>
        <v>0</v>
      </c>
      <c r="P192" s="50">
        <f t="shared" si="125"/>
        <v>0</v>
      </c>
      <c r="Q192" s="50">
        <f t="shared" si="126"/>
        <v>0</v>
      </c>
      <c r="R192" s="50">
        <v>0</v>
      </c>
      <c r="S192" s="50">
        <f t="shared" si="127"/>
        <v>0</v>
      </c>
      <c r="T192" s="50">
        <f t="shared" si="128"/>
        <v>0</v>
      </c>
      <c r="U192" s="50">
        <f t="shared" si="129"/>
        <v>0</v>
      </c>
      <c r="V192" s="50">
        <v>0</v>
      </c>
      <c r="W192" s="50">
        <f t="shared" si="130"/>
        <v>0</v>
      </c>
      <c r="X192" s="50">
        <f t="shared" si="131"/>
        <v>0</v>
      </c>
      <c r="Y192" s="60">
        <f t="shared" si="132"/>
        <v>0</v>
      </c>
      <c r="Z192" s="59"/>
    </row>
    <row r="193" spans="2:26" ht="15.75" x14ac:dyDescent="0.25">
      <c r="B193" s="53" t="s">
        <v>85</v>
      </c>
      <c r="C193" s="51">
        <v>20</v>
      </c>
      <c r="D193" s="51">
        <v>20</v>
      </c>
      <c r="E193" s="51">
        <v>20</v>
      </c>
      <c r="F193" s="8" t="s">
        <v>85</v>
      </c>
      <c r="G193" s="51">
        <v>20</v>
      </c>
      <c r="H193" s="51">
        <v>20</v>
      </c>
      <c r="I193" s="51">
        <v>20</v>
      </c>
      <c r="J193" s="50">
        <v>1.3</v>
      </c>
      <c r="K193" s="50">
        <f t="shared" si="121"/>
        <v>0.26</v>
      </c>
      <c r="L193" s="50">
        <f t="shared" si="122"/>
        <v>0.26</v>
      </c>
      <c r="M193" s="50">
        <f t="shared" si="123"/>
        <v>0.26</v>
      </c>
      <c r="N193" s="50">
        <v>72.5</v>
      </c>
      <c r="O193" s="50">
        <f t="shared" si="124"/>
        <v>14.5</v>
      </c>
      <c r="P193" s="50">
        <f t="shared" si="125"/>
        <v>14.5</v>
      </c>
      <c r="Q193" s="50">
        <f t="shared" si="126"/>
        <v>14.5</v>
      </c>
      <c r="R193" s="50">
        <v>0.9</v>
      </c>
      <c r="S193" s="50">
        <f t="shared" si="127"/>
        <v>0.18</v>
      </c>
      <c r="T193" s="50">
        <f t="shared" si="128"/>
        <v>0.18</v>
      </c>
      <c r="U193" s="50">
        <f t="shared" si="129"/>
        <v>0.18</v>
      </c>
      <c r="V193" s="50">
        <v>661</v>
      </c>
      <c r="W193" s="50">
        <f t="shared" si="130"/>
        <v>132.19999999999999</v>
      </c>
      <c r="X193" s="50">
        <f t="shared" si="131"/>
        <v>132.19999999999999</v>
      </c>
      <c r="Y193" s="60">
        <f t="shared" si="132"/>
        <v>132.19999999999999</v>
      </c>
      <c r="Z193" s="59"/>
    </row>
    <row r="194" spans="2:26" ht="15.75" x14ac:dyDescent="0.25">
      <c r="B194" s="67" t="s">
        <v>71</v>
      </c>
      <c r="C194" s="68">
        <v>200</v>
      </c>
      <c r="D194" s="68">
        <v>200</v>
      </c>
      <c r="E194" s="68">
        <v>200</v>
      </c>
      <c r="F194" s="8" t="s">
        <v>70</v>
      </c>
      <c r="G194" s="19">
        <v>16</v>
      </c>
      <c r="H194" s="19">
        <v>16</v>
      </c>
      <c r="I194" s="19">
        <v>16</v>
      </c>
      <c r="J194" s="50">
        <v>0.1</v>
      </c>
      <c r="K194" s="50">
        <f t="shared" si="121"/>
        <v>1.6E-2</v>
      </c>
      <c r="L194" s="50">
        <f t="shared" si="122"/>
        <v>1.6E-2</v>
      </c>
      <c r="M194" s="50">
        <f t="shared" si="123"/>
        <v>1.6E-2</v>
      </c>
      <c r="N194" s="50">
        <v>0</v>
      </c>
      <c r="O194" s="50">
        <f t="shared" si="124"/>
        <v>0</v>
      </c>
      <c r="P194" s="50">
        <f t="shared" si="125"/>
        <v>0</v>
      </c>
      <c r="Q194" s="50">
        <f t="shared" si="126"/>
        <v>0</v>
      </c>
      <c r="R194" s="50">
        <v>79.599999999999994</v>
      </c>
      <c r="S194" s="50">
        <f t="shared" si="127"/>
        <v>12.735999999999999</v>
      </c>
      <c r="T194" s="50">
        <f t="shared" si="128"/>
        <v>12.735999999999999</v>
      </c>
      <c r="U194" s="50">
        <f t="shared" si="129"/>
        <v>12.735999999999999</v>
      </c>
      <c r="V194" s="50">
        <v>299</v>
      </c>
      <c r="W194" s="50">
        <f t="shared" si="130"/>
        <v>47.84</v>
      </c>
      <c r="X194" s="50">
        <f t="shared" si="131"/>
        <v>47.84</v>
      </c>
      <c r="Y194" s="60">
        <f t="shared" si="132"/>
        <v>47.84</v>
      </c>
      <c r="Z194" s="59"/>
    </row>
    <row r="195" spans="2:26" ht="15.75" x14ac:dyDescent="0.25">
      <c r="B195" s="67"/>
      <c r="C195" s="68"/>
      <c r="D195" s="68"/>
      <c r="E195" s="68"/>
      <c r="F195" s="8" t="s">
        <v>35</v>
      </c>
      <c r="G195" s="19">
        <v>24</v>
      </c>
      <c r="H195" s="19">
        <v>24</v>
      </c>
      <c r="I195" s="19">
        <v>24</v>
      </c>
      <c r="J195" s="50">
        <v>0</v>
      </c>
      <c r="K195" s="50">
        <f t="shared" si="121"/>
        <v>0</v>
      </c>
      <c r="L195" s="50">
        <f t="shared" si="122"/>
        <v>0</v>
      </c>
      <c r="M195" s="50">
        <f t="shared" si="123"/>
        <v>0</v>
      </c>
      <c r="N195" s="50">
        <v>0</v>
      </c>
      <c r="O195" s="50">
        <f t="shared" si="124"/>
        <v>0</v>
      </c>
      <c r="P195" s="50">
        <f t="shared" si="125"/>
        <v>0</v>
      </c>
      <c r="Q195" s="50">
        <f t="shared" si="126"/>
        <v>0</v>
      </c>
      <c r="R195" s="50">
        <v>99.8</v>
      </c>
      <c r="S195" s="50">
        <f t="shared" si="127"/>
        <v>23.951999999999998</v>
      </c>
      <c r="T195" s="50">
        <f t="shared" si="128"/>
        <v>23.951999999999998</v>
      </c>
      <c r="U195" s="50">
        <f t="shared" si="129"/>
        <v>23.951999999999998</v>
      </c>
      <c r="V195" s="50">
        <v>374</v>
      </c>
      <c r="W195" s="50">
        <f t="shared" si="130"/>
        <v>89.76</v>
      </c>
      <c r="X195" s="50">
        <f t="shared" si="131"/>
        <v>89.76</v>
      </c>
      <c r="Y195" s="60">
        <f t="shared" si="132"/>
        <v>89.76</v>
      </c>
      <c r="Z195" s="59"/>
    </row>
    <row r="196" spans="2:26" ht="15.75" x14ac:dyDescent="0.25">
      <c r="B196" s="67"/>
      <c r="C196" s="68"/>
      <c r="D196" s="68"/>
      <c r="E196" s="68"/>
      <c r="F196" s="8" t="s">
        <v>68</v>
      </c>
      <c r="G196" s="30">
        <v>0.1</v>
      </c>
      <c r="H196" s="30">
        <v>0.1</v>
      </c>
      <c r="I196" s="30">
        <v>0.1</v>
      </c>
      <c r="J196" s="50">
        <v>0.5</v>
      </c>
      <c r="K196" s="50">
        <f t="shared" si="121"/>
        <v>5.0000000000000001E-4</v>
      </c>
      <c r="L196" s="50">
        <f t="shared" si="122"/>
        <v>5.0000000000000001E-4</v>
      </c>
      <c r="M196" s="50">
        <f t="shared" si="123"/>
        <v>5.0000000000000001E-4</v>
      </c>
      <c r="N196" s="50">
        <v>0.3</v>
      </c>
      <c r="O196" s="50">
        <f t="shared" si="124"/>
        <v>2.9999999999999997E-4</v>
      </c>
      <c r="P196" s="50">
        <f t="shared" si="125"/>
        <v>2.9999999999999997E-4</v>
      </c>
      <c r="Q196" s="50">
        <f t="shared" si="126"/>
        <v>2.9999999999999997E-4</v>
      </c>
      <c r="R196" s="50">
        <v>6.5</v>
      </c>
      <c r="S196" s="50">
        <f t="shared" si="127"/>
        <v>6.5000000000000006E-3</v>
      </c>
      <c r="T196" s="50">
        <f t="shared" si="128"/>
        <v>6.5000000000000006E-3</v>
      </c>
      <c r="U196" s="50">
        <f t="shared" si="129"/>
        <v>6.5000000000000006E-3</v>
      </c>
      <c r="V196" s="50">
        <v>22</v>
      </c>
      <c r="W196" s="50">
        <f t="shared" si="130"/>
        <v>2.2000000000000002E-2</v>
      </c>
      <c r="X196" s="50">
        <f t="shared" si="131"/>
        <v>2.2000000000000002E-2</v>
      </c>
      <c r="Y196" s="60">
        <f t="shared" si="132"/>
        <v>2.2000000000000002E-2</v>
      </c>
      <c r="Z196" s="59"/>
    </row>
    <row r="197" spans="2:26" ht="15.75" x14ac:dyDescent="0.25">
      <c r="B197" s="67"/>
      <c r="C197" s="68"/>
      <c r="D197" s="68"/>
      <c r="E197" s="68"/>
      <c r="F197" s="8" t="s">
        <v>75</v>
      </c>
      <c r="G197" s="51">
        <v>45</v>
      </c>
      <c r="H197" s="51">
        <v>45</v>
      </c>
      <c r="I197" s="51">
        <v>45</v>
      </c>
      <c r="J197" s="50">
        <v>0.4</v>
      </c>
      <c r="K197" s="50">
        <f t="shared" si="121"/>
        <v>0.18</v>
      </c>
      <c r="L197" s="50">
        <f t="shared" si="122"/>
        <v>0.18</v>
      </c>
      <c r="M197" s="50">
        <f t="shared" si="123"/>
        <v>0.18</v>
      </c>
      <c r="N197" s="50">
        <v>0</v>
      </c>
      <c r="O197" s="50">
        <f t="shared" si="124"/>
        <v>0</v>
      </c>
      <c r="P197" s="50">
        <f t="shared" si="125"/>
        <v>0</v>
      </c>
      <c r="Q197" s="50">
        <f t="shared" si="126"/>
        <v>0</v>
      </c>
      <c r="R197" s="50">
        <v>11.3</v>
      </c>
      <c r="S197" s="50">
        <f t="shared" si="127"/>
        <v>5.0850000000000009</v>
      </c>
      <c r="T197" s="50">
        <f t="shared" si="128"/>
        <v>5.0850000000000009</v>
      </c>
      <c r="U197" s="50">
        <f t="shared" si="129"/>
        <v>5.0850000000000009</v>
      </c>
      <c r="V197" s="50">
        <v>46</v>
      </c>
      <c r="W197" s="50">
        <f t="shared" si="130"/>
        <v>20.7</v>
      </c>
      <c r="X197" s="50">
        <f t="shared" si="131"/>
        <v>20.7</v>
      </c>
      <c r="Y197" s="60">
        <f t="shared" si="132"/>
        <v>20.7</v>
      </c>
      <c r="Z197" s="59"/>
    </row>
    <row r="198" spans="2:26" ht="31.5" x14ac:dyDescent="0.25">
      <c r="B198" s="109" t="s">
        <v>37</v>
      </c>
      <c r="C198" s="51">
        <v>20</v>
      </c>
      <c r="D198" s="51">
        <v>35</v>
      </c>
      <c r="E198" s="51">
        <v>40</v>
      </c>
      <c r="F198" s="28" t="s">
        <v>37</v>
      </c>
      <c r="G198" s="19">
        <v>20</v>
      </c>
      <c r="H198" s="19">
        <v>35</v>
      </c>
      <c r="I198" s="19">
        <v>40</v>
      </c>
      <c r="J198" s="50">
        <v>6.5</v>
      </c>
      <c r="K198" s="50">
        <f t="shared" si="121"/>
        <v>1.3</v>
      </c>
      <c r="L198" s="50">
        <f t="shared" si="122"/>
        <v>2.2749999999999999</v>
      </c>
      <c r="M198" s="50">
        <f t="shared" si="123"/>
        <v>2.6</v>
      </c>
      <c r="N198" s="50">
        <v>1</v>
      </c>
      <c r="O198" s="50">
        <f t="shared" si="124"/>
        <v>0.2</v>
      </c>
      <c r="P198" s="50">
        <f t="shared" si="125"/>
        <v>0.35</v>
      </c>
      <c r="Q198" s="50">
        <f t="shared" si="126"/>
        <v>0.4</v>
      </c>
      <c r="R198" s="50">
        <v>40.1</v>
      </c>
      <c r="S198" s="50">
        <f t="shared" si="127"/>
        <v>8.02</v>
      </c>
      <c r="T198" s="50">
        <f t="shared" si="128"/>
        <v>14.035</v>
      </c>
      <c r="U198" s="50">
        <f t="shared" si="129"/>
        <v>16.04</v>
      </c>
      <c r="V198" s="50">
        <v>190</v>
      </c>
      <c r="W198" s="50">
        <f t="shared" si="130"/>
        <v>38</v>
      </c>
      <c r="X198" s="50">
        <f t="shared" si="131"/>
        <v>66.5</v>
      </c>
      <c r="Y198" s="60">
        <f t="shared" si="132"/>
        <v>76</v>
      </c>
      <c r="Z198" s="59"/>
    </row>
    <row r="199" spans="2:26" ht="15.75" x14ac:dyDescent="0.25">
      <c r="B199" s="23"/>
      <c r="C199" s="8"/>
      <c r="D199" s="8"/>
      <c r="E199" s="8"/>
      <c r="F199" s="8"/>
      <c r="G199" s="8"/>
      <c r="H199" s="8"/>
      <c r="I199" s="8"/>
      <c r="J199" s="158"/>
      <c r="K199" s="158">
        <f>SUM(K183:K198)</f>
        <v>12.467100000000002</v>
      </c>
      <c r="L199" s="158">
        <f t="shared" ref="L199:Y199" si="133">SUM(L183:L198)</f>
        <v>13.839700000000002</v>
      </c>
      <c r="M199" s="158">
        <f t="shared" si="133"/>
        <v>16.540700000000001</v>
      </c>
      <c r="N199" s="158"/>
      <c r="O199" s="158">
        <f t="shared" si="133"/>
        <v>22.634299999999996</v>
      </c>
      <c r="P199" s="158">
        <f t="shared" si="133"/>
        <v>24.786300000000001</v>
      </c>
      <c r="Q199" s="158">
        <f t="shared" si="133"/>
        <v>25.999299999999995</v>
      </c>
      <c r="R199" s="158"/>
      <c r="S199" s="158">
        <f t="shared" si="133"/>
        <v>67.913499999999999</v>
      </c>
      <c r="T199" s="158">
        <f t="shared" si="133"/>
        <v>76.9345</v>
      </c>
      <c r="U199" s="158">
        <f t="shared" si="133"/>
        <v>81.690499999999986</v>
      </c>
      <c r="V199" s="158"/>
      <c r="W199" s="158">
        <f t="shared" si="133"/>
        <v>511.64199999999994</v>
      </c>
      <c r="X199" s="158">
        <f t="shared" si="133"/>
        <v>572.14199999999994</v>
      </c>
      <c r="Y199" s="159">
        <f t="shared" si="133"/>
        <v>611.92200000000014</v>
      </c>
      <c r="Z199" s="59"/>
    </row>
    <row r="200" spans="2:26" ht="15.75" x14ac:dyDescent="0.25">
      <c r="B200" s="146" t="s">
        <v>145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147"/>
      <c r="Z200" s="59"/>
    </row>
    <row r="201" spans="2:26" ht="31.5" x14ac:dyDescent="0.25">
      <c r="B201" s="67" t="s">
        <v>146</v>
      </c>
      <c r="C201" s="68">
        <v>50</v>
      </c>
      <c r="D201" s="68">
        <v>75</v>
      </c>
      <c r="E201" s="68">
        <v>100</v>
      </c>
      <c r="F201" s="5" t="s">
        <v>104</v>
      </c>
      <c r="G201" s="7">
        <v>37</v>
      </c>
      <c r="H201" s="7">
        <v>56</v>
      </c>
      <c r="I201" s="7">
        <v>74</v>
      </c>
      <c r="J201" s="50">
        <v>67.7</v>
      </c>
      <c r="K201" s="50">
        <f t="shared" ref="K201:K221" si="134">G201*J201/100</f>
        <v>25.048999999999999</v>
      </c>
      <c r="L201" s="50">
        <f t="shared" ref="L201:L221" si="135">H201*J201/100</f>
        <v>37.912000000000006</v>
      </c>
      <c r="M201" s="50">
        <f t="shared" ref="M201:M221" si="136">I201*J201/100</f>
        <v>50.097999999999999</v>
      </c>
      <c r="N201" s="50">
        <v>18.899999999999999</v>
      </c>
      <c r="O201" s="50">
        <f t="shared" ref="O201:O221" si="137">G201*N201/100</f>
        <v>6.9929999999999994</v>
      </c>
      <c r="P201" s="50">
        <f t="shared" ref="P201:P221" si="138">H201*N201/100</f>
        <v>10.583999999999998</v>
      </c>
      <c r="Q201" s="50">
        <f t="shared" ref="Q201:Q221" si="139">I201*N201/100</f>
        <v>13.985999999999999</v>
      </c>
      <c r="R201" s="50">
        <v>12.4</v>
      </c>
      <c r="S201" s="50">
        <f t="shared" ref="S201:S221" si="140">G201*R201/100</f>
        <v>4.5880000000000001</v>
      </c>
      <c r="T201" s="50">
        <f t="shared" ref="T201:T221" si="141">H201*R201/100</f>
        <v>6.944</v>
      </c>
      <c r="U201" s="50">
        <f t="shared" ref="U201:U221" si="142">I201*R201/100</f>
        <v>9.1760000000000002</v>
      </c>
      <c r="V201" s="50">
        <v>187</v>
      </c>
      <c r="W201" s="50">
        <f t="shared" ref="W201:W221" si="143">G201*V201/100</f>
        <v>69.19</v>
      </c>
      <c r="X201" s="50">
        <f>(H201*V201)/100</f>
        <v>104.72</v>
      </c>
      <c r="Y201" s="60">
        <f>(I201*V201)/100</f>
        <v>138.38</v>
      </c>
      <c r="Z201" s="59"/>
    </row>
    <row r="202" spans="2:26" ht="31.5" x14ac:dyDescent="0.25">
      <c r="B202" s="67"/>
      <c r="C202" s="68"/>
      <c r="D202" s="68"/>
      <c r="E202" s="68"/>
      <c r="F202" s="25" t="s">
        <v>117</v>
      </c>
      <c r="G202" s="51">
        <v>9</v>
      </c>
      <c r="H202" s="51">
        <v>14</v>
      </c>
      <c r="I202" s="51">
        <v>18</v>
      </c>
      <c r="J202" s="50">
        <v>11.1</v>
      </c>
      <c r="K202" s="50">
        <f t="shared" si="134"/>
        <v>0.99899999999999989</v>
      </c>
      <c r="L202" s="50">
        <f t="shared" si="135"/>
        <v>1.554</v>
      </c>
      <c r="M202" s="50">
        <f t="shared" si="136"/>
        <v>1.9979999999999998</v>
      </c>
      <c r="N202" s="50">
        <v>1.5</v>
      </c>
      <c r="O202" s="50">
        <f t="shared" si="137"/>
        <v>0.13500000000000001</v>
      </c>
      <c r="P202" s="50">
        <f t="shared" si="138"/>
        <v>0.21</v>
      </c>
      <c r="Q202" s="50">
        <f t="shared" si="139"/>
        <v>0.27</v>
      </c>
      <c r="R202" s="50">
        <v>67.8</v>
      </c>
      <c r="S202" s="50">
        <f t="shared" si="140"/>
        <v>6.1019999999999994</v>
      </c>
      <c r="T202" s="50">
        <f t="shared" si="141"/>
        <v>9.4919999999999991</v>
      </c>
      <c r="U202" s="50">
        <f t="shared" si="142"/>
        <v>12.203999999999999</v>
      </c>
      <c r="V202" s="50">
        <v>329</v>
      </c>
      <c r="W202" s="50">
        <f t="shared" si="143"/>
        <v>29.61</v>
      </c>
      <c r="X202" s="50">
        <f t="shared" ref="X202:X221" si="144">H202*V202/100</f>
        <v>46.06</v>
      </c>
      <c r="Y202" s="60">
        <f t="shared" ref="Y202:Y221" si="145">I202*V202/100</f>
        <v>59.22</v>
      </c>
      <c r="Z202" s="59"/>
    </row>
    <row r="203" spans="2:26" ht="15.75" x14ac:dyDescent="0.25">
      <c r="B203" s="67"/>
      <c r="C203" s="68"/>
      <c r="D203" s="68"/>
      <c r="E203" s="68"/>
      <c r="F203" s="8" t="s">
        <v>36</v>
      </c>
      <c r="G203" s="19">
        <v>12</v>
      </c>
      <c r="H203" s="19">
        <v>17</v>
      </c>
      <c r="I203" s="19">
        <v>24</v>
      </c>
      <c r="J203" s="50">
        <v>7</v>
      </c>
      <c r="K203" s="50">
        <f t="shared" si="134"/>
        <v>0.84</v>
      </c>
      <c r="L203" s="50">
        <f t="shared" si="135"/>
        <v>1.19</v>
      </c>
      <c r="M203" s="50">
        <f t="shared" si="136"/>
        <v>1.68</v>
      </c>
      <c r="N203" s="50">
        <v>7.9</v>
      </c>
      <c r="O203" s="50">
        <f t="shared" si="137"/>
        <v>0.94800000000000006</v>
      </c>
      <c r="P203" s="50">
        <f t="shared" si="138"/>
        <v>1.3430000000000002</v>
      </c>
      <c r="Q203" s="50">
        <f t="shared" si="139"/>
        <v>1.8960000000000001</v>
      </c>
      <c r="R203" s="50">
        <v>9.5</v>
      </c>
      <c r="S203" s="50">
        <f t="shared" si="140"/>
        <v>1.1399999999999999</v>
      </c>
      <c r="T203" s="50">
        <f t="shared" si="141"/>
        <v>1.615</v>
      </c>
      <c r="U203" s="50">
        <f t="shared" si="142"/>
        <v>2.2799999999999998</v>
      </c>
      <c r="V203" s="50">
        <v>135</v>
      </c>
      <c r="W203" s="50">
        <f t="shared" si="143"/>
        <v>16.2</v>
      </c>
      <c r="X203" s="50">
        <f t="shared" si="144"/>
        <v>22.95</v>
      </c>
      <c r="Y203" s="60">
        <f t="shared" si="145"/>
        <v>32.4</v>
      </c>
      <c r="Z203" s="59"/>
    </row>
    <row r="204" spans="2:26" ht="15.75" x14ac:dyDescent="0.25">
      <c r="B204" s="67"/>
      <c r="C204" s="68"/>
      <c r="D204" s="68"/>
      <c r="E204" s="68"/>
      <c r="F204" s="8" t="s">
        <v>118</v>
      </c>
      <c r="G204" s="19">
        <v>5</v>
      </c>
      <c r="H204" s="19">
        <v>8</v>
      </c>
      <c r="I204" s="19">
        <v>10</v>
      </c>
      <c r="J204" s="50">
        <v>12.2</v>
      </c>
      <c r="K204" s="50">
        <f t="shared" si="134"/>
        <v>0.61</v>
      </c>
      <c r="L204" s="50">
        <f t="shared" si="135"/>
        <v>0.97599999999999998</v>
      </c>
      <c r="M204" s="50">
        <f t="shared" si="136"/>
        <v>1.22</v>
      </c>
      <c r="N204" s="50">
        <v>1.5</v>
      </c>
      <c r="O204" s="50">
        <f t="shared" si="137"/>
        <v>7.4999999999999997E-2</v>
      </c>
      <c r="P204" s="50">
        <f t="shared" si="138"/>
        <v>0.12</v>
      </c>
      <c r="Q204" s="50">
        <f t="shared" si="139"/>
        <v>0.15</v>
      </c>
      <c r="R204" s="50">
        <v>76.5</v>
      </c>
      <c r="S204" s="50">
        <f t="shared" si="140"/>
        <v>3.8250000000000002</v>
      </c>
      <c r="T204" s="50">
        <f t="shared" si="141"/>
        <v>6.12</v>
      </c>
      <c r="U204" s="50">
        <f t="shared" si="142"/>
        <v>7.65</v>
      </c>
      <c r="V204" s="50">
        <v>368</v>
      </c>
      <c r="W204" s="50">
        <f t="shared" si="143"/>
        <v>18.399999999999999</v>
      </c>
      <c r="X204" s="50">
        <f t="shared" si="144"/>
        <v>29.44</v>
      </c>
      <c r="Y204" s="60">
        <f t="shared" si="145"/>
        <v>36.799999999999997</v>
      </c>
      <c r="Z204" s="59"/>
    </row>
    <row r="205" spans="2:26" ht="15.75" x14ac:dyDescent="0.25">
      <c r="B205" s="67"/>
      <c r="C205" s="68"/>
      <c r="D205" s="68"/>
      <c r="E205" s="68"/>
      <c r="F205" s="8" t="s">
        <v>96</v>
      </c>
      <c r="G205" s="51">
        <v>3</v>
      </c>
      <c r="H205" s="51">
        <v>5</v>
      </c>
      <c r="I205" s="51">
        <v>6</v>
      </c>
      <c r="J205" s="50">
        <v>0</v>
      </c>
      <c r="K205" s="50">
        <f t="shared" si="134"/>
        <v>0</v>
      </c>
      <c r="L205" s="50">
        <f t="shared" si="135"/>
        <v>0</v>
      </c>
      <c r="M205" s="50">
        <f t="shared" si="136"/>
        <v>0</v>
      </c>
      <c r="N205" s="50">
        <v>99.9</v>
      </c>
      <c r="O205" s="50">
        <f t="shared" si="137"/>
        <v>2.9970000000000003</v>
      </c>
      <c r="P205" s="50">
        <f t="shared" si="138"/>
        <v>4.9950000000000001</v>
      </c>
      <c r="Q205" s="50">
        <f t="shared" si="139"/>
        <v>5.9940000000000007</v>
      </c>
      <c r="R205" s="50">
        <v>0</v>
      </c>
      <c r="S205" s="50">
        <f t="shared" si="140"/>
        <v>0</v>
      </c>
      <c r="T205" s="50">
        <f t="shared" si="141"/>
        <v>0</v>
      </c>
      <c r="U205" s="50">
        <f t="shared" si="142"/>
        <v>0</v>
      </c>
      <c r="V205" s="50">
        <v>899</v>
      </c>
      <c r="W205" s="50">
        <f t="shared" si="143"/>
        <v>26.97</v>
      </c>
      <c r="X205" s="50">
        <f t="shared" si="144"/>
        <v>44.95</v>
      </c>
      <c r="Y205" s="60">
        <f t="shared" si="145"/>
        <v>53.94</v>
      </c>
      <c r="Z205" s="59"/>
    </row>
    <row r="206" spans="2:26" ht="15.75" x14ac:dyDescent="0.25">
      <c r="B206" s="67"/>
      <c r="C206" s="68"/>
      <c r="D206" s="68"/>
      <c r="E206" s="68"/>
      <c r="F206" s="8" t="s">
        <v>23</v>
      </c>
      <c r="G206" s="19">
        <v>18</v>
      </c>
      <c r="H206" s="19">
        <v>27</v>
      </c>
      <c r="I206" s="19">
        <v>36</v>
      </c>
      <c r="J206" s="50">
        <v>1.7</v>
      </c>
      <c r="K206" s="50">
        <f t="shared" si="134"/>
        <v>0.30599999999999999</v>
      </c>
      <c r="L206" s="50">
        <f t="shared" si="135"/>
        <v>0.45899999999999996</v>
      </c>
      <c r="M206" s="50">
        <f t="shared" si="136"/>
        <v>0.61199999999999999</v>
      </c>
      <c r="N206" s="50">
        <v>0</v>
      </c>
      <c r="O206" s="50">
        <f t="shared" si="137"/>
        <v>0</v>
      </c>
      <c r="P206" s="50">
        <f t="shared" si="138"/>
        <v>0</v>
      </c>
      <c r="Q206" s="50">
        <f t="shared" si="139"/>
        <v>0</v>
      </c>
      <c r="R206" s="50">
        <v>9.5</v>
      </c>
      <c r="S206" s="50">
        <f t="shared" si="140"/>
        <v>1.71</v>
      </c>
      <c r="T206" s="50">
        <f t="shared" si="141"/>
        <v>2.5649999999999999</v>
      </c>
      <c r="U206" s="50">
        <f t="shared" si="142"/>
        <v>3.42</v>
      </c>
      <c r="V206" s="50">
        <v>43</v>
      </c>
      <c r="W206" s="50">
        <f t="shared" si="143"/>
        <v>7.74</v>
      </c>
      <c r="X206" s="50">
        <f t="shared" si="144"/>
        <v>11.61</v>
      </c>
      <c r="Y206" s="60">
        <f t="shared" si="145"/>
        <v>15.48</v>
      </c>
      <c r="Z206" s="59"/>
    </row>
    <row r="207" spans="2:26" ht="15.75" x14ac:dyDescent="0.25">
      <c r="B207" s="67"/>
      <c r="C207" s="68"/>
      <c r="D207" s="68"/>
      <c r="E207" s="68"/>
      <c r="F207" s="8" t="s">
        <v>27</v>
      </c>
      <c r="G207" s="51">
        <v>1</v>
      </c>
      <c r="H207" s="51">
        <v>1</v>
      </c>
      <c r="I207" s="51">
        <v>1</v>
      </c>
      <c r="J207" s="50">
        <v>0</v>
      </c>
      <c r="K207" s="50">
        <f t="shared" si="134"/>
        <v>0</v>
      </c>
      <c r="L207" s="50">
        <f t="shared" si="135"/>
        <v>0</v>
      </c>
      <c r="M207" s="50">
        <f t="shared" si="136"/>
        <v>0</v>
      </c>
      <c r="N207" s="50">
        <v>0</v>
      </c>
      <c r="O207" s="50">
        <f t="shared" si="137"/>
        <v>0</v>
      </c>
      <c r="P207" s="50">
        <f t="shared" si="138"/>
        <v>0</v>
      </c>
      <c r="Q207" s="50">
        <f t="shared" si="139"/>
        <v>0</v>
      </c>
      <c r="R207" s="50">
        <v>0</v>
      </c>
      <c r="S207" s="50">
        <f t="shared" si="140"/>
        <v>0</v>
      </c>
      <c r="T207" s="50">
        <f t="shared" si="141"/>
        <v>0</v>
      </c>
      <c r="U207" s="50">
        <f t="shared" si="142"/>
        <v>0</v>
      </c>
      <c r="V207" s="50">
        <v>0</v>
      </c>
      <c r="W207" s="50">
        <f t="shared" si="143"/>
        <v>0</v>
      </c>
      <c r="X207" s="50">
        <f t="shared" si="144"/>
        <v>0</v>
      </c>
      <c r="Y207" s="60">
        <f t="shared" si="145"/>
        <v>0</v>
      </c>
      <c r="Z207" s="59"/>
    </row>
    <row r="208" spans="2:26" ht="15.75" x14ac:dyDescent="0.25">
      <c r="B208" s="67" t="s">
        <v>82</v>
      </c>
      <c r="C208" s="68">
        <v>20</v>
      </c>
      <c r="D208" s="72">
        <v>20</v>
      </c>
      <c r="E208" s="72">
        <v>20</v>
      </c>
      <c r="F208" s="8" t="s">
        <v>95</v>
      </c>
      <c r="G208" s="19">
        <v>20</v>
      </c>
      <c r="H208" s="19">
        <v>20</v>
      </c>
      <c r="I208" s="19">
        <v>20</v>
      </c>
      <c r="J208" s="50">
        <v>2</v>
      </c>
      <c r="K208" s="50">
        <f t="shared" si="134"/>
        <v>0.4</v>
      </c>
      <c r="L208" s="50">
        <f t="shared" si="135"/>
        <v>0.4</v>
      </c>
      <c r="M208" s="50">
        <f t="shared" si="136"/>
        <v>0.4</v>
      </c>
      <c r="N208" s="50">
        <v>0.1</v>
      </c>
      <c r="O208" s="50">
        <f t="shared" si="137"/>
        <v>0.02</v>
      </c>
      <c r="P208" s="50">
        <f t="shared" si="138"/>
        <v>0.02</v>
      </c>
      <c r="Q208" s="50">
        <f t="shared" si="139"/>
        <v>0.02</v>
      </c>
      <c r="R208" s="50">
        <v>1.2</v>
      </c>
      <c r="S208" s="50">
        <f t="shared" si="140"/>
        <v>0.24</v>
      </c>
      <c r="T208" s="50">
        <f t="shared" si="141"/>
        <v>0.24</v>
      </c>
      <c r="U208" s="50">
        <f t="shared" si="142"/>
        <v>0.24</v>
      </c>
      <c r="V208" s="50">
        <v>13</v>
      </c>
      <c r="W208" s="50">
        <f t="shared" si="143"/>
        <v>2.6</v>
      </c>
      <c r="X208" s="50">
        <f t="shared" si="144"/>
        <v>2.6</v>
      </c>
      <c r="Y208" s="60">
        <f t="shared" si="145"/>
        <v>2.6</v>
      </c>
      <c r="Z208" s="59"/>
    </row>
    <row r="209" spans="2:26" ht="15.75" x14ac:dyDescent="0.25">
      <c r="B209" s="67"/>
      <c r="C209" s="68"/>
      <c r="D209" s="72"/>
      <c r="E209" s="72"/>
      <c r="F209" s="8" t="s">
        <v>96</v>
      </c>
      <c r="G209" s="19">
        <v>4</v>
      </c>
      <c r="H209" s="19">
        <v>4</v>
      </c>
      <c r="I209" s="19">
        <v>4</v>
      </c>
      <c r="J209" s="50">
        <v>0</v>
      </c>
      <c r="K209" s="50">
        <f t="shared" si="134"/>
        <v>0</v>
      </c>
      <c r="L209" s="50">
        <f t="shared" si="135"/>
        <v>0</v>
      </c>
      <c r="M209" s="50">
        <f t="shared" si="136"/>
        <v>0</v>
      </c>
      <c r="N209" s="50">
        <v>99.9</v>
      </c>
      <c r="O209" s="50">
        <f t="shared" si="137"/>
        <v>3.9960000000000004</v>
      </c>
      <c r="P209" s="50">
        <f t="shared" si="138"/>
        <v>3.9960000000000004</v>
      </c>
      <c r="Q209" s="50">
        <f t="shared" si="139"/>
        <v>3.9960000000000004</v>
      </c>
      <c r="R209" s="50">
        <v>0</v>
      </c>
      <c r="S209" s="50">
        <f t="shared" si="140"/>
        <v>0</v>
      </c>
      <c r="T209" s="50">
        <f t="shared" si="141"/>
        <v>0</v>
      </c>
      <c r="U209" s="50">
        <f t="shared" si="142"/>
        <v>0</v>
      </c>
      <c r="V209" s="50">
        <v>899</v>
      </c>
      <c r="W209" s="50">
        <f t="shared" si="143"/>
        <v>35.96</v>
      </c>
      <c r="X209" s="50">
        <f t="shared" si="144"/>
        <v>35.96</v>
      </c>
      <c r="Y209" s="60">
        <f t="shared" si="145"/>
        <v>35.96</v>
      </c>
      <c r="Z209" s="59"/>
    </row>
    <row r="210" spans="2:26" ht="15.75" x14ac:dyDescent="0.25">
      <c r="B210" s="67"/>
      <c r="C210" s="68"/>
      <c r="D210" s="72"/>
      <c r="E210" s="72"/>
      <c r="F210" s="8" t="s">
        <v>26</v>
      </c>
      <c r="G210" s="19">
        <v>10</v>
      </c>
      <c r="H210" s="19">
        <v>10</v>
      </c>
      <c r="I210" s="19">
        <v>10</v>
      </c>
      <c r="J210" s="50">
        <v>11.1</v>
      </c>
      <c r="K210" s="50">
        <f t="shared" si="134"/>
        <v>1.1100000000000001</v>
      </c>
      <c r="L210" s="50">
        <f t="shared" si="135"/>
        <v>1.1100000000000001</v>
      </c>
      <c r="M210" s="50">
        <f t="shared" si="136"/>
        <v>1.1100000000000001</v>
      </c>
      <c r="N210" s="50">
        <v>1.5</v>
      </c>
      <c r="O210" s="50">
        <f t="shared" si="137"/>
        <v>0.15</v>
      </c>
      <c r="P210" s="50">
        <f t="shared" si="138"/>
        <v>0.15</v>
      </c>
      <c r="Q210" s="50">
        <f t="shared" si="139"/>
        <v>0.15</v>
      </c>
      <c r="R210" s="50">
        <v>67.8</v>
      </c>
      <c r="S210" s="50">
        <f t="shared" si="140"/>
        <v>6.78</v>
      </c>
      <c r="T210" s="50">
        <f t="shared" si="141"/>
        <v>6.78</v>
      </c>
      <c r="U210" s="50">
        <f t="shared" si="142"/>
        <v>6.78</v>
      </c>
      <c r="V210" s="50">
        <v>329</v>
      </c>
      <c r="W210" s="50">
        <f t="shared" si="143"/>
        <v>32.9</v>
      </c>
      <c r="X210" s="50">
        <f t="shared" si="144"/>
        <v>32.9</v>
      </c>
      <c r="Y210" s="60">
        <f t="shared" si="145"/>
        <v>32.9</v>
      </c>
      <c r="Z210" s="59"/>
    </row>
    <row r="211" spans="2:26" ht="15.75" x14ac:dyDescent="0.25">
      <c r="B211" s="67"/>
      <c r="C211" s="68"/>
      <c r="D211" s="72"/>
      <c r="E211" s="72"/>
      <c r="F211" s="8" t="s">
        <v>97</v>
      </c>
      <c r="G211" s="19">
        <v>20</v>
      </c>
      <c r="H211" s="19">
        <v>20</v>
      </c>
      <c r="I211" s="19">
        <v>20</v>
      </c>
      <c r="J211" s="50">
        <v>3.6</v>
      </c>
      <c r="K211" s="50">
        <f t="shared" si="134"/>
        <v>0.72</v>
      </c>
      <c r="L211" s="50">
        <f t="shared" si="135"/>
        <v>0.72</v>
      </c>
      <c r="M211" s="50">
        <f t="shared" si="136"/>
        <v>0.72</v>
      </c>
      <c r="N211" s="50">
        <v>0</v>
      </c>
      <c r="O211" s="50">
        <f t="shared" si="137"/>
        <v>0</v>
      </c>
      <c r="P211" s="50">
        <f t="shared" si="138"/>
        <v>0</v>
      </c>
      <c r="Q211" s="50">
        <f t="shared" si="139"/>
        <v>0</v>
      </c>
      <c r="R211" s="50">
        <v>11.8</v>
      </c>
      <c r="S211" s="50">
        <f t="shared" si="140"/>
        <v>2.36</v>
      </c>
      <c r="T211" s="50">
        <f t="shared" si="141"/>
        <v>2.36</v>
      </c>
      <c r="U211" s="50">
        <f t="shared" si="142"/>
        <v>2.36</v>
      </c>
      <c r="V211" s="50">
        <v>63</v>
      </c>
      <c r="W211" s="50">
        <f t="shared" si="143"/>
        <v>12.6</v>
      </c>
      <c r="X211" s="50">
        <f t="shared" si="144"/>
        <v>12.6</v>
      </c>
      <c r="Y211" s="60">
        <f t="shared" si="145"/>
        <v>12.6</v>
      </c>
      <c r="Z211" s="59"/>
    </row>
    <row r="212" spans="2:26" ht="15.75" x14ac:dyDescent="0.25">
      <c r="B212" s="67"/>
      <c r="C212" s="68"/>
      <c r="D212" s="72"/>
      <c r="E212" s="72"/>
      <c r="F212" s="8" t="s">
        <v>22</v>
      </c>
      <c r="G212" s="19">
        <v>16</v>
      </c>
      <c r="H212" s="19">
        <v>16</v>
      </c>
      <c r="I212" s="19">
        <v>16</v>
      </c>
      <c r="J212" s="50">
        <v>1.3</v>
      </c>
      <c r="K212" s="50">
        <f t="shared" si="134"/>
        <v>0.20800000000000002</v>
      </c>
      <c r="L212" s="50">
        <f t="shared" si="135"/>
        <v>0.20800000000000002</v>
      </c>
      <c r="M212" s="50">
        <f t="shared" si="136"/>
        <v>0.20800000000000002</v>
      </c>
      <c r="N212" s="50">
        <v>0.1</v>
      </c>
      <c r="O212" s="50">
        <f t="shared" si="137"/>
        <v>1.6E-2</v>
      </c>
      <c r="P212" s="50">
        <f t="shared" si="138"/>
        <v>1.6E-2</v>
      </c>
      <c r="Q212" s="50">
        <f t="shared" si="139"/>
        <v>1.6E-2</v>
      </c>
      <c r="R212" s="50">
        <v>7</v>
      </c>
      <c r="S212" s="50">
        <f t="shared" si="140"/>
        <v>1.1200000000000001</v>
      </c>
      <c r="T212" s="50">
        <f t="shared" si="141"/>
        <v>1.1200000000000001</v>
      </c>
      <c r="U212" s="50">
        <f t="shared" si="142"/>
        <v>1.1200000000000001</v>
      </c>
      <c r="V212" s="50">
        <v>33</v>
      </c>
      <c r="W212" s="50">
        <f t="shared" si="143"/>
        <v>5.28</v>
      </c>
      <c r="X212" s="50">
        <f t="shared" si="144"/>
        <v>5.28</v>
      </c>
      <c r="Y212" s="60">
        <f t="shared" si="145"/>
        <v>5.28</v>
      </c>
      <c r="Z212" s="59"/>
    </row>
    <row r="213" spans="2:26" ht="15.75" x14ac:dyDescent="0.25">
      <c r="B213" s="67"/>
      <c r="C213" s="68"/>
      <c r="D213" s="72"/>
      <c r="E213" s="72"/>
      <c r="F213" s="8" t="s">
        <v>23</v>
      </c>
      <c r="G213" s="19">
        <v>4</v>
      </c>
      <c r="H213" s="19">
        <v>4</v>
      </c>
      <c r="I213" s="19">
        <v>4</v>
      </c>
      <c r="J213" s="50">
        <v>1.7</v>
      </c>
      <c r="K213" s="50">
        <f t="shared" si="134"/>
        <v>6.8000000000000005E-2</v>
      </c>
      <c r="L213" s="50">
        <f t="shared" si="135"/>
        <v>6.8000000000000005E-2</v>
      </c>
      <c r="M213" s="50">
        <f t="shared" si="136"/>
        <v>6.8000000000000005E-2</v>
      </c>
      <c r="N213" s="50">
        <v>0</v>
      </c>
      <c r="O213" s="50">
        <f t="shared" si="137"/>
        <v>0</v>
      </c>
      <c r="P213" s="50">
        <f t="shared" si="138"/>
        <v>0</v>
      </c>
      <c r="Q213" s="50">
        <f t="shared" si="139"/>
        <v>0</v>
      </c>
      <c r="R213" s="50">
        <v>9.5</v>
      </c>
      <c r="S213" s="50">
        <f t="shared" si="140"/>
        <v>0.38</v>
      </c>
      <c r="T213" s="50">
        <f t="shared" si="141"/>
        <v>0.38</v>
      </c>
      <c r="U213" s="50">
        <f t="shared" si="142"/>
        <v>0.38</v>
      </c>
      <c r="V213" s="50">
        <v>43</v>
      </c>
      <c r="W213" s="50">
        <f t="shared" si="143"/>
        <v>1.72</v>
      </c>
      <c r="X213" s="50">
        <f t="shared" si="144"/>
        <v>1.72</v>
      </c>
      <c r="Y213" s="60">
        <f t="shared" si="145"/>
        <v>1.72</v>
      </c>
      <c r="Z213" s="59"/>
    </row>
    <row r="214" spans="2:26" ht="15.75" x14ac:dyDescent="0.25">
      <c r="B214" s="67"/>
      <c r="C214" s="68"/>
      <c r="D214" s="72"/>
      <c r="E214" s="72"/>
      <c r="F214" s="8" t="s">
        <v>35</v>
      </c>
      <c r="G214" s="19">
        <v>3</v>
      </c>
      <c r="H214" s="19">
        <v>3</v>
      </c>
      <c r="I214" s="19">
        <v>3</v>
      </c>
      <c r="J214" s="50">
        <v>0</v>
      </c>
      <c r="K214" s="50">
        <f t="shared" si="134"/>
        <v>0</v>
      </c>
      <c r="L214" s="50">
        <f t="shared" si="135"/>
        <v>0</v>
      </c>
      <c r="M214" s="50">
        <f t="shared" si="136"/>
        <v>0</v>
      </c>
      <c r="N214" s="50">
        <v>0</v>
      </c>
      <c r="O214" s="50">
        <f t="shared" si="137"/>
        <v>0</v>
      </c>
      <c r="P214" s="50">
        <f t="shared" si="138"/>
        <v>0</v>
      </c>
      <c r="Q214" s="50">
        <f t="shared" si="139"/>
        <v>0</v>
      </c>
      <c r="R214" s="50">
        <v>99.8</v>
      </c>
      <c r="S214" s="50">
        <f t="shared" si="140"/>
        <v>2.9939999999999998</v>
      </c>
      <c r="T214" s="50">
        <f t="shared" si="141"/>
        <v>2.9939999999999998</v>
      </c>
      <c r="U214" s="50">
        <f t="shared" si="142"/>
        <v>2.9939999999999998</v>
      </c>
      <c r="V214" s="50">
        <v>374</v>
      </c>
      <c r="W214" s="50">
        <f t="shared" si="143"/>
        <v>11.22</v>
      </c>
      <c r="X214" s="50">
        <f t="shared" si="144"/>
        <v>11.22</v>
      </c>
      <c r="Y214" s="60">
        <f t="shared" si="145"/>
        <v>11.22</v>
      </c>
      <c r="Z214" s="59"/>
    </row>
    <row r="215" spans="2:26" ht="15.75" x14ac:dyDescent="0.25">
      <c r="B215" s="67"/>
      <c r="C215" s="68"/>
      <c r="D215" s="72"/>
      <c r="E215" s="72"/>
      <c r="F215" s="8" t="s">
        <v>27</v>
      </c>
      <c r="G215" s="19">
        <v>1</v>
      </c>
      <c r="H215" s="19">
        <v>1</v>
      </c>
      <c r="I215" s="19">
        <v>1</v>
      </c>
      <c r="J215" s="50">
        <v>0</v>
      </c>
      <c r="K215" s="50">
        <f t="shared" si="134"/>
        <v>0</v>
      </c>
      <c r="L215" s="50">
        <f t="shared" si="135"/>
        <v>0</v>
      </c>
      <c r="M215" s="50">
        <f t="shared" si="136"/>
        <v>0</v>
      </c>
      <c r="N215" s="50">
        <v>0</v>
      </c>
      <c r="O215" s="50">
        <f t="shared" si="137"/>
        <v>0</v>
      </c>
      <c r="P215" s="50">
        <f t="shared" si="138"/>
        <v>0</v>
      </c>
      <c r="Q215" s="50">
        <f t="shared" si="139"/>
        <v>0</v>
      </c>
      <c r="R215" s="50">
        <v>0</v>
      </c>
      <c r="S215" s="50">
        <f t="shared" si="140"/>
        <v>0</v>
      </c>
      <c r="T215" s="50">
        <f t="shared" si="141"/>
        <v>0</v>
      </c>
      <c r="U215" s="50">
        <f t="shared" si="142"/>
        <v>0</v>
      </c>
      <c r="V215" s="50">
        <v>0</v>
      </c>
      <c r="W215" s="50">
        <f t="shared" si="143"/>
        <v>0</v>
      </c>
      <c r="X215" s="50">
        <f t="shared" si="144"/>
        <v>0</v>
      </c>
      <c r="Y215" s="60">
        <f t="shared" si="145"/>
        <v>0</v>
      </c>
      <c r="Z215" s="59"/>
    </row>
    <row r="216" spans="2:26" ht="15.75" x14ac:dyDescent="0.25">
      <c r="B216" s="67" t="s">
        <v>83</v>
      </c>
      <c r="C216" s="68">
        <v>100</v>
      </c>
      <c r="D216" s="68">
        <v>130</v>
      </c>
      <c r="E216" s="68">
        <v>150</v>
      </c>
      <c r="F216" s="31" t="s">
        <v>84</v>
      </c>
      <c r="G216" s="19">
        <v>35</v>
      </c>
      <c r="H216" s="19">
        <v>46</v>
      </c>
      <c r="I216" s="19">
        <v>53</v>
      </c>
      <c r="J216" s="50">
        <v>10.4</v>
      </c>
      <c r="K216" s="50">
        <f t="shared" si="134"/>
        <v>3.64</v>
      </c>
      <c r="L216" s="50">
        <f t="shared" si="135"/>
        <v>4.7840000000000007</v>
      </c>
      <c r="M216" s="50">
        <f t="shared" si="136"/>
        <v>5.5120000000000005</v>
      </c>
      <c r="N216" s="50">
        <v>0.9</v>
      </c>
      <c r="O216" s="50">
        <f t="shared" si="137"/>
        <v>0.315</v>
      </c>
      <c r="P216" s="50">
        <f t="shared" si="138"/>
        <v>0.41399999999999998</v>
      </c>
      <c r="Q216" s="50">
        <f t="shared" si="139"/>
        <v>0.47700000000000004</v>
      </c>
      <c r="R216" s="50">
        <v>75.2</v>
      </c>
      <c r="S216" s="50">
        <f t="shared" si="140"/>
        <v>26.32</v>
      </c>
      <c r="T216" s="50">
        <f t="shared" si="141"/>
        <v>34.592000000000006</v>
      </c>
      <c r="U216" s="50">
        <f t="shared" si="142"/>
        <v>39.856000000000002</v>
      </c>
      <c r="V216" s="50">
        <v>332</v>
      </c>
      <c r="W216" s="50">
        <f t="shared" si="143"/>
        <v>116.2</v>
      </c>
      <c r="X216" s="50">
        <f t="shared" si="144"/>
        <v>152.72</v>
      </c>
      <c r="Y216" s="60">
        <f t="shared" si="145"/>
        <v>175.96</v>
      </c>
      <c r="Z216" s="59"/>
    </row>
    <row r="217" spans="2:26" ht="15.75" x14ac:dyDescent="0.25">
      <c r="B217" s="67"/>
      <c r="C217" s="68"/>
      <c r="D217" s="68"/>
      <c r="E217" s="68"/>
      <c r="F217" s="8" t="s">
        <v>85</v>
      </c>
      <c r="G217" s="51">
        <v>5</v>
      </c>
      <c r="H217" s="19">
        <v>5</v>
      </c>
      <c r="I217" s="19">
        <v>5</v>
      </c>
      <c r="J217" s="50">
        <v>1.3</v>
      </c>
      <c r="K217" s="50">
        <f t="shared" si="134"/>
        <v>6.5000000000000002E-2</v>
      </c>
      <c r="L217" s="50">
        <f t="shared" si="135"/>
        <v>6.5000000000000002E-2</v>
      </c>
      <c r="M217" s="50">
        <f t="shared" si="136"/>
        <v>6.5000000000000002E-2</v>
      </c>
      <c r="N217" s="50">
        <v>72.5</v>
      </c>
      <c r="O217" s="50">
        <f t="shared" si="137"/>
        <v>3.625</v>
      </c>
      <c r="P217" s="50">
        <f t="shared" si="138"/>
        <v>3.625</v>
      </c>
      <c r="Q217" s="50">
        <f t="shared" si="139"/>
        <v>3.625</v>
      </c>
      <c r="R217" s="50">
        <v>0.9</v>
      </c>
      <c r="S217" s="50">
        <f t="shared" si="140"/>
        <v>4.4999999999999998E-2</v>
      </c>
      <c r="T217" s="50">
        <f t="shared" si="141"/>
        <v>4.4999999999999998E-2</v>
      </c>
      <c r="U217" s="50">
        <f t="shared" si="142"/>
        <v>4.4999999999999998E-2</v>
      </c>
      <c r="V217" s="50">
        <v>661</v>
      </c>
      <c r="W217" s="50">
        <f t="shared" si="143"/>
        <v>33.049999999999997</v>
      </c>
      <c r="X217" s="50">
        <f t="shared" si="144"/>
        <v>33.049999999999997</v>
      </c>
      <c r="Y217" s="60">
        <f t="shared" si="145"/>
        <v>33.049999999999997</v>
      </c>
      <c r="Z217" s="59"/>
    </row>
    <row r="218" spans="2:26" ht="15.75" x14ac:dyDescent="0.25">
      <c r="B218" s="67"/>
      <c r="C218" s="68"/>
      <c r="D218" s="68"/>
      <c r="E218" s="68"/>
      <c r="F218" s="8" t="s">
        <v>27</v>
      </c>
      <c r="G218" s="51">
        <v>1</v>
      </c>
      <c r="H218" s="19">
        <v>1</v>
      </c>
      <c r="I218" s="19">
        <v>1</v>
      </c>
      <c r="J218" s="50">
        <v>0</v>
      </c>
      <c r="K218" s="50">
        <f t="shared" si="134"/>
        <v>0</v>
      </c>
      <c r="L218" s="50">
        <f t="shared" si="135"/>
        <v>0</v>
      </c>
      <c r="M218" s="50">
        <f t="shared" si="136"/>
        <v>0</v>
      </c>
      <c r="N218" s="50">
        <v>0</v>
      </c>
      <c r="O218" s="50">
        <f t="shared" si="137"/>
        <v>0</v>
      </c>
      <c r="P218" s="50">
        <f t="shared" si="138"/>
        <v>0</v>
      </c>
      <c r="Q218" s="50">
        <f t="shared" si="139"/>
        <v>0</v>
      </c>
      <c r="R218" s="50">
        <v>0</v>
      </c>
      <c r="S218" s="50">
        <f t="shared" si="140"/>
        <v>0</v>
      </c>
      <c r="T218" s="50">
        <f t="shared" si="141"/>
        <v>0</v>
      </c>
      <c r="U218" s="50">
        <f t="shared" si="142"/>
        <v>0</v>
      </c>
      <c r="V218" s="50">
        <v>0</v>
      </c>
      <c r="W218" s="50">
        <f t="shared" si="143"/>
        <v>0</v>
      </c>
      <c r="X218" s="50">
        <f t="shared" si="144"/>
        <v>0</v>
      </c>
      <c r="Y218" s="60">
        <f t="shared" si="145"/>
        <v>0</v>
      </c>
      <c r="Z218" s="59"/>
    </row>
    <row r="219" spans="2:26" ht="15.75" x14ac:dyDescent="0.25">
      <c r="B219" s="122" t="s">
        <v>106</v>
      </c>
      <c r="C219" s="51">
        <v>200</v>
      </c>
      <c r="D219" s="51">
        <v>200</v>
      </c>
      <c r="E219" s="51">
        <v>200</v>
      </c>
      <c r="F219" s="5" t="s">
        <v>107</v>
      </c>
      <c r="G219" s="51">
        <v>200</v>
      </c>
      <c r="H219" s="51">
        <v>200</v>
      </c>
      <c r="I219" s="51">
        <v>200</v>
      </c>
      <c r="J219" s="50">
        <v>0.5</v>
      </c>
      <c r="K219" s="50">
        <f>G219*J219/100</f>
        <v>1</v>
      </c>
      <c r="L219" s="50">
        <f>H219*J219/100</f>
        <v>1</v>
      </c>
      <c r="M219" s="50">
        <f>I219*J219/100</f>
        <v>1</v>
      </c>
      <c r="N219" s="50">
        <v>0.1</v>
      </c>
      <c r="O219" s="50">
        <f>G219*N219/100</f>
        <v>0.2</v>
      </c>
      <c r="P219" s="50">
        <f>H219*N219/100</f>
        <v>0.2</v>
      </c>
      <c r="Q219" s="50">
        <f>I219*N219/100</f>
        <v>0.2</v>
      </c>
      <c r="R219" s="50">
        <v>10.1</v>
      </c>
      <c r="S219" s="50">
        <f>G219*R219/100</f>
        <v>20.2</v>
      </c>
      <c r="T219" s="50">
        <f>H219*R219/100</f>
        <v>20.2</v>
      </c>
      <c r="U219" s="50">
        <f>I219*R219/100</f>
        <v>20.2</v>
      </c>
      <c r="V219" s="50">
        <v>46</v>
      </c>
      <c r="W219" s="50">
        <f>G219*V219/100</f>
        <v>92</v>
      </c>
      <c r="X219" s="50">
        <f>H219*V219/100</f>
        <v>92</v>
      </c>
      <c r="Y219" s="60">
        <f>I219*V219/100</f>
        <v>92</v>
      </c>
      <c r="Z219" s="59"/>
    </row>
    <row r="220" spans="2:26" ht="15.75" x14ac:dyDescent="0.25">
      <c r="B220" s="23" t="s">
        <v>147</v>
      </c>
      <c r="C220" s="51">
        <v>100</v>
      </c>
      <c r="D220" s="51">
        <v>100</v>
      </c>
      <c r="E220" s="51">
        <v>100</v>
      </c>
      <c r="F220" s="8" t="s">
        <v>147</v>
      </c>
      <c r="G220" s="19">
        <v>100</v>
      </c>
      <c r="H220" s="19">
        <v>100</v>
      </c>
      <c r="I220" s="19">
        <v>100</v>
      </c>
      <c r="J220" s="50">
        <v>18</v>
      </c>
      <c r="K220" s="50">
        <f t="shared" si="134"/>
        <v>18</v>
      </c>
      <c r="L220" s="50">
        <f t="shared" si="135"/>
        <v>18</v>
      </c>
      <c r="M220" s="50">
        <f t="shared" si="136"/>
        <v>18</v>
      </c>
      <c r="N220" s="50">
        <v>0.6</v>
      </c>
      <c r="O220" s="50">
        <f t="shared" si="137"/>
        <v>0.6</v>
      </c>
      <c r="P220" s="50">
        <f t="shared" si="138"/>
        <v>0.6</v>
      </c>
      <c r="Q220" s="50">
        <f t="shared" si="139"/>
        <v>0.6</v>
      </c>
      <c r="R220" s="50">
        <v>1.5</v>
      </c>
      <c r="S220" s="50">
        <f t="shared" si="140"/>
        <v>1.5</v>
      </c>
      <c r="T220" s="50">
        <f t="shared" si="141"/>
        <v>1.5</v>
      </c>
      <c r="U220" s="50">
        <f t="shared" si="142"/>
        <v>1.5</v>
      </c>
      <c r="V220" s="50">
        <v>86</v>
      </c>
      <c r="W220" s="50">
        <f t="shared" si="143"/>
        <v>86</v>
      </c>
      <c r="X220" s="50">
        <f t="shared" si="144"/>
        <v>86</v>
      </c>
      <c r="Y220" s="60">
        <f t="shared" si="145"/>
        <v>86</v>
      </c>
      <c r="Z220" s="59"/>
    </row>
    <row r="221" spans="2:26" ht="31.5" x14ac:dyDescent="0.25">
      <c r="B221" s="109" t="s">
        <v>37</v>
      </c>
      <c r="C221" s="51">
        <v>20</v>
      </c>
      <c r="D221" s="51">
        <v>35</v>
      </c>
      <c r="E221" s="51">
        <v>40</v>
      </c>
      <c r="F221" s="33" t="s">
        <v>37</v>
      </c>
      <c r="G221" s="19">
        <v>20</v>
      </c>
      <c r="H221" s="19">
        <v>35</v>
      </c>
      <c r="I221" s="19">
        <v>40</v>
      </c>
      <c r="J221" s="50">
        <v>6.5</v>
      </c>
      <c r="K221" s="50">
        <f t="shared" si="134"/>
        <v>1.3</v>
      </c>
      <c r="L221" s="50">
        <f t="shared" si="135"/>
        <v>2.2749999999999999</v>
      </c>
      <c r="M221" s="50">
        <f t="shared" si="136"/>
        <v>2.6</v>
      </c>
      <c r="N221" s="50">
        <v>1</v>
      </c>
      <c r="O221" s="50">
        <f t="shared" si="137"/>
        <v>0.2</v>
      </c>
      <c r="P221" s="50">
        <f t="shared" si="138"/>
        <v>0.35</v>
      </c>
      <c r="Q221" s="50">
        <f t="shared" si="139"/>
        <v>0.4</v>
      </c>
      <c r="R221" s="50">
        <v>40.1</v>
      </c>
      <c r="S221" s="50">
        <f t="shared" si="140"/>
        <v>8.02</v>
      </c>
      <c r="T221" s="50">
        <f t="shared" si="141"/>
        <v>14.035</v>
      </c>
      <c r="U221" s="50">
        <f t="shared" si="142"/>
        <v>16.04</v>
      </c>
      <c r="V221" s="50">
        <v>190</v>
      </c>
      <c r="W221" s="50">
        <f t="shared" si="143"/>
        <v>38</v>
      </c>
      <c r="X221" s="50">
        <f t="shared" si="144"/>
        <v>66.5</v>
      </c>
      <c r="Y221" s="60">
        <f t="shared" si="145"/>
        <v>76</v>
      </c>
      <c r="Z221" s="59"/>
    </row>
    <row r="222" spans="2:26" ht="15.75" x14ac:dyDescent="0.25">
      <c r="B222" s="118"/>
      <c r="C222" s="42"/>
      <c r="D222" s="42"/>
      <c r="E222" s="42"/>
      <c r="F222" s="8"/>
      <c r="G222" s="8"/>
      <c r="H222" s="8"/>
      <c r="I222" s="8"/>
      <c r="J222" s="158"/>
      <c r="K222" s="158">
        <f>SUM(K201:K221)</f>
        <v>54.314999999999991</v>
      </c>
      <c r="L222" s="158">
        <f>SUM(L201:L221)</f>
        <v>70.721000000000004</v>
      </c>
      <c r="M222" s="158">
        <f>SUM(M201:M221)</f>
        <v>85.290999999999983</v>
      </c>
      <c r="N222" s="158"/>
      <c r="O222" s="158">
        <f>SUM(O201:O221)</f>
        <v>20.269999999999996</v>
      </c>
      <c r="P222" s="158">
        <f>SUM(P201:P221)</f>
        <v>26.623000000000001</v>
      </c>
      <c r="Q222" s="158">
        <f>SUM(Q201:Q221)</f>
        <v>31.779999999999994</v>
      </c>
      <c r="R222" s="158"/>
      <c r="S222" s="158">
        <f>SUM(S201:S221)</f>
        <v>87.323999999999998</v>
      </c>
      <c r="T222" s="158">
        <f>SUM(T201:T221)</f>
        <v>110.982</v>
      </c>
      <c r="U222" s="158">
        <f>SUM(U201:U221)</f>
        <v>126.245</v>
      </c>
      <c r="V222" s="158"/>
      <c r="W222" s="158">
        <f>SUM(W201:W221)</f>
        <v>635.6400000000001</v>
      </c>
      <c r="X222" s="158">
        <f>SUM(X201:X221)</f>
        <v>792.28</v>
      </c>
      <c r="Y222" s="159">
        <f>SUM(Y201:Y221)</f>
        <v>901.51</v>
      </c>
      <c r="Z222" s="59"/>
    </row>
    <row r="223" spans="2:26" ht="15.75" x14ac:dyDescent="0.25">
      <c r="B223" s="148" t="s">
        <v>151</v>
      </c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50"/>
      <c r="Z223" s="59"/>
    </row>
    <row r="224" spans="2:26" ht="15.75" x14ac:dyDescent="0.25">
      <c r="B224" s="146" t="s">
        <v>20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147"/>
      <c r="Z224" s="59"/>
    </row>
    <row r="225" spans="2:26" ht="31.5" x14ac:dyDescent="0.25">
      <c r="B225" s="67" t="s">
        <v>31</v>
      </c>
      <c r="C225" s="68">
        <v>70</v>
      </c>
      <c r="D225" s="68">
        <v>75</v>
      </c>
      <c r="E225" s="68">
        <v>100</v>
      </c>
      <c r="F225" s="5" t="s">
        <v>21</v>
      </c>
      <c r="G225" s="19">
        <v>119</v>
      </c>
      <c r="H225" s="19">
        <v>119</v>
      </c>
      <c r="I225" s="19">
        <v>159</v>
      </c>
      <c r="J225" s="50">
        <v>67.7</v>
      </c>
      <c r="K225" s="50">
        <f t="shared" ref="K225:K237" si="146">G225*J225/100</f>
        <v>80.563000000000002</v>
      </c>
      <c r="L225" s="50">
        <f t="shared" ref="L225:L237" si="147">H225*J225/100</f>
        <v>80.563000000000002</v>
      </c>
      <c r="M225" s="50">
        <f t="shared" ref="M225:M237" si="148">I225*J225/100</f>
        <v>107.64300000000001</v>
      </c>
      <c r="N225" s="50">
        <v>18.899999999999999</v>
      </c>
      <c r="O225" s="50">
        <f t="shared" ref="O225:O237" si="149">G225*N225/100</f>
        <v>22.491</v>
      </c>
      <c r="P225" s="50">
        <f t="shared" ref="P225:P237" si="150">H225*N225/100</f>
        <v>22.491</v>
      </c>
      <c r="Q225" s="50">
        <f t="shared" ref="Q225:Q237" si="151">I225*N225/100</f>
        <v>30.050999999999998</v>
      </c>
      <c r="R225" s="50">
        <v>12.4</v>
      </c>
      <c r="S225" s="50">
        <f t="shared" ref="S225:S237" si="152">G225*R225/100</f>
        <v>14.756000000000002</v>
      </c>
      <c r="T225" s="50">
        <f t="shared" ref="T225:T237" si="153">H225*R225/100</f>
        <v>14.756000000000002</v>
      </c>
      <c r="U225" s="50">
        <f t="shared" ref="U225:U237" si="154">I225*R225/100</f>
        <v>19.716000000000001</v>
      </c>
      <c r="V225" s="50">
        <v>187</v>
      </c>
      <c r="W225" s="50">
        <f t="shared" ref="W225:W237" si="155">G225*V225/100</f>
        <v>222.53</v>
      </c>
      <c r="X225" s="50">
        <f>(H225*V225)/100</f>
        <v>222.53</v>
      </c>
      <c r="Y225" s="60">
        <f>(I225*V225)/100</f>
        <v>297.33</v>
      </c>
      <c r="Z225" s="59"/>
    </row>
    <row r="226" spans="2:26" ht="15.75" x14ac:dyDescent="0.25">
      <c r="B226" s="67"/>
      <c r="C226" s="68"/>
      <c r="D226" s="68"/>
      <c r="E226" s="68"/>
      <c r="F226" s="8" t="s">
        <v>22</v>
      </c>
      <c r="G226" s="51">
        <v>8</v>
      </c>
      <c r="H226" s="51">
        <v>8</v>
      </c>
      <c r="I226" s="51">
        <v>12</v>
      </c>
      <c r="J226" s="50">
        <v>1.3</v>
      </c>
      <c r="K226" s="50">
        <f t="shared" si="146"/>
        <v>0.10400000000000001</v>
      </c>
      <c r="L226" s="50">
        <f t="shared" si="147"/>
        <v>0.10400000000000001</v>
      </c>
      <c r="M226" s="50">
        <f t="shared" si="148"/>
        <v>0.15600000000000003</v>
      </c>
      <c r="N226" s="50">
        <v>0.1</v>
      </c>
      <c r="O226" s="50">
        <f t="shared" si="149"/>
        <v>8.0000000000000002E-3</v>
      </c>
      <c r="P226" s="50">
        <f t="shared" si="150"/>
        <v>8.0000000000000002E-3</v>
      </c>
      <c r="Q226" s="50">
        <f t="shared" si="151"/>
        <v>1.2000000000000002E-2</v>
      </c>
      <c r="R226" s="50">
        <v>7</v>
      </c>
      <c r="S226" s="50">
        <f t="shared" si="152"/>
        <v>0.56000000000000005</v>
      </c>
      <c r="T226" s="50">
        <f t="shared" si="153"/>
        <v>0.56000000000000005</v>
      </c>
      <c r="U226" s="50">
        <f t="shared" si="154"/>
        <v>0.84</v>
      </c>
      <c r="V226" s="50">
        <v>33</v>
      </c>
      <c r="W226" s="50">
        <f t="shared" si="155"/>
        <v>2.64</v>
      </c>
      <c r="X226" s="50">
        <f t="shared" ref="X226:X237" si="156">H226*V226/100</f>
        <v>2.64</v>
      </c>
      <c r="Y226" s="60">
        <f t="shared" ref="Y226:Y237" si="157">I226*V226/100</f>
        <v>3.96</v>
      </c>
      <c r="Z226" s="59"/>
    </row>
    <row r="227" spans="2:26" ht="15.75" x14ac:dyDescent="0.25">
      <c r="B227" s="67"/>
      <c r="C227" s="68"/>
      <c r="D227" s="68"/>
      <c r="E227" s="68"/>
      <c r="F227" s="8" t="s">
        <v>23</v>
      </c>
      <c r="G227" s="51">
        <v>6</v>
      </c>
      <c r="H227" s="51">
        <v>6</v>
      </c>
      <c r="I227" s="51">
        <v>8</v>
      </c>
      <c r="J227" s="50">
        <v>1.7</v>
      </c>
      <c r="K227" s="50">
        <f t="shared" si="146"/>
        <v>0.10199999999999999</v>
      </c>
      <c r="L227" s="50">
        <f t="shared" si="147"/>
        <v>0.10199999999999999</v>
      </c>
      <c r="M227" s="50">
        <f t="shared" si="148"/>
        <v>0.13600000000000001</v>
      </c>
      <c r="N227" s="50">
        <v>0</v>
      </c>
      <c r="O227" s="50">
        <f t="shared" si="149"/>
        <v>0</v>
      </c>
      <c r="P227" s="50">
        <f t="shared" si="150"/>
        <v>0</v>
      </c>
      <c r="Q227" s="50">
        <f t="shared" si="151"/>
        <v>0</v>
      </c>
      <c r="R227" s="50">
        <v>9.5</v>
      </c>
      <c r="S227" s="50">
        <f t="shared" si="152"/>
        <v>0.56999999999999995</v>
      </c>
      <c r="T227" s="50">
        <f t="shared" si="153"/>
        <v>0.56999999999999995</v>
      </c>
      <c r="U227" s="50">
        <f t="shared" si="154"/>
        <v>0.76</v>
      </c>
      <c r="V227" s="50">
        <v>43</v>
      </c>
      <c r="W227" s="50">
        <f t="shared" si="155"/>
        <v>2.58</v>
      </c>
      <c r="X227" s="50">
        <f t="shared" si="156"/>
        <v>2.58</v>
      </c>
      <c r="Y227" s="60">
        <f t="shared" si="157"/>
        <v>3.44</v>
      </c>
      <c r="Z227" s="59"/>
    </row>
    <row r="228" spans="2:26" ht="15.75" x14ac:dyDescent="0.25">
      <c r="B228" s="67"/>
      <c r="C228" s="68"/>
      <c r="D228" s="68"/>
      <c r="E228" s="68"/>
      <c r="F228" s="8" t="s">
        <v>24</v>
      </c>
      <c r="G228" s="51">
        <v>7</v>
      </c>
      <c r="H228" s="51">
        <v>7</v>
      </c>
      <c r="I228" s="51">
        <v>10</v>
      </c>
      <c r="J228" s="50">
        <v>0</v>
      </c>
      <c r="K228" s="50">
        <f t="shared" si="146"/>
        <v>0</v>
      </c>
      <c r="L228" s="50">
        <f t="shared" si="147"/>
        <v>0</v>
      </c>
      <c r="M228" s="50">
        <f t="shared" si="148"/>
        <v>0</v>
      </c>
      <c r="N228" s="50">
        <v>99.9</v>
      </c>
      <c r="O228" s="50">
        <f t="shared" si="149"/>
        <v>6.9930000000000003</v>
      </c>
      <c r="P228" s="50">
        <f t="shared" si="150"/>
        <v>6.9930000000000003</v>
      </c>
      <c r="Q228" s="50">
        <f t="shared" si="151"/>
        <v>9.99</v>
      </c>
      <c r="R228" s="50">
        <v>0</v>
      </c>
      <c r="S228" s="50">
        <f t="shared" si="152"/>
        <v>0</v>
      </c>
      <c r="T228" s="50">
        <f t="shared" si="153"/>
        <v>0</v>
      </c>
      <c r="U228" s="50">
        <f t="shared" si="154"/>
        <v>0</v>
      </c>
      <c r="V228" s="50">
        <v>899</v>
      </c>
      <c r="W228" s="50">
        <f t="shared" si="155"/>
        <v>62.93</v>
      </c>
      <c r="X228" s="50">
        <f t="shared" si="156"/>
        <v>62.93</v>
      </c>
      <c r="Y228" s="60">
        <f t="shared" si="157"/>
        <v>89.9</v>
      </c>
      <c r="Z228" s="59"/>
    </row>
    <row r="229" spans="2:26" ht="15.75" x14ac:dyDescent="0.25">
      <c r="B229" s="67"/>
      <c r="C229" s="68"/>
      <c r="D229" s="68"/>
      <c r="E229" s="68"/>
      <c r="F229" s="8" t="s">
        <v>25</v>
      </c>
      <c r="G229" s="51">
        <v>15</v>
      </c>
      <c r="H229" s="51">
        <v>15</v>
      </c>
      <c r="I229" s="51">
        <v>20</v>
      </c>
      <c r="J229" s="50">
        <v>3.6</v>
      </c>
      <c r="K229" s="50">
        <f t="shared" si="146"/>
        <v>0.54</v>
      </c>
      <c r="L229" s="50">
        <f t="shared" si="147"/>
        <v>0.54</v>
      </c>
      <c r="M229" s="50">
        <f t="shared" si="148"/>
        <v>0.72</v>
      </c>
      <c r="N229" s="50">
        <v>0</v>
      </c>
      <c r="O229" s="50">
        <f t="shared" si="149"/>
        <v>0</v>
      </c>
      <c r="P229" s="50">
        <f t="shared" si="150"/>
        <v>0</v>
      </c>
      <c r="Q229" s="50">
        <f t="shared" si="151"/>
        <v>0</v>
      </c>
      <c r="R229" s="50">
        <v>11.8</v>
      </c>
      <c r="S229" s="50">
        <f t="shared" si="152"/>
        <v>1.77</v>
      </c>
      <c r="T229" s="50">
        <f t="shared" si="153"/>
        <v>1.77</v>
      </c>
      <c r="U229" s="50">
        <f t="shared" si="154"/>
        <v>2.36</v>
      </c>
      <c r="V229" s="50">
        <v>63</v>
      </c>
      <c r="W229" s="50">
        <f t="shared" si="155"/>
        <v>9.4499999999999993</v>
      </c>
      <c r="X229" s="50">
        <f t="shared" si="156"/>
        <v>9.4499999999999993</v>
      </c>
      <c r="Y229" s="60">
        <f t="shared" si="157"/>
        <v>12.6</v>
      </c>
      <c r="Z229" s="59"/>
    </row>
    <row r="230" spans="2:26" ht="15.75" x14ac:dyDescent="0.25">
      <c r="B230" s="67"/>
      <c r="C230" s="68"/>
      <c r="D230" s="68"/>
      <c r="E230" s="68"/>
      <c r="F230" s="8" t="s">
        <v>26</v>
      </c>
      <c r="G230" s="19">
        <v>5</v>
      </c>
      <c r="H230" s="19">
        <v>5</v>
      </c>
      <c r="I230" s="19">
        <v>6</v>
      </c>
      <c r="J230" s="50">
        <v>11.1</v>
      </c>
      <c r="K230" s="50">
        <f t="shared" si="146"/>
        <v>0.55500000000000005</v>
      </c>
      <c r="L230" s="50">
        <f t="shared" si="147"/>
        <v>0.55500000000000005</v>
      </c>
      <c r="M230" s="50">
        <f t="shared" si="148"/>
        <v>0.66599999999999993</v>
      </c>
      <c r="N230" s="50">
        <v>1.5</v>
      </c>
      <c r="O230" s="50">
        <f t="shared" si="149"/>
        <v>7.4999999999999997E-2</v>
      </c>
      <c r="P230" s="50">
        <f t="shared" si="150"/>
        <v>7.4999999999999997E-2</v>
      </c>
      <c r="Q230" s="50">
        <f t="shared" si="151"/>
        <v>0.09</v>
      </c>
      <c r="R230" s="50">
        <v>67.8</v>
      </c>
      <c r="S230" s="50">
        <f t="shared" si="152"/>
        <v>3.39</v>
      </c>
      <c r="T230" s="50">
        <f t="shared" si="153"/>
        <v>3.39</v>
      </c>
      <c r="U230" s="50">
        <f t="shared" si="154"/>
        <v>4.0679999999999996</v>
      </c>
      <c r="V230" s="50">
        <v>329</v>
      </c>
      <c r="W230" s="50">
        <f t="shared" si="155"/>
        <v>16.45</v>
      </c>
      <c r="X230" s="50">
        <f t="shared" si="156"/>
        <v>16.45</v>
      </c>
      <c r="Y230" s="60">
        <f t="shared" si="157"/>
        <v>19.739999999999998</v>
      </c>
      <c r="Z230" s="59"/>
    </row>
    <row r="231" spans="2:26" ht="15.75" x14ac:dyDescent="0.25">
      <c r="B231" s="67"/>
      <c r="C231" s="68"/>
      <c r="D231" s="68"/>
      <c r="E231" s="68"/>
      <c r="F231" s="8" t="s">
        <v>27</v>
      </c>
      <c r="G231" s="51">
        <v>1</v>
      </c>
      <c r="H231" s="51">
        <v>1</v>
      </c>
      <c r="I231" s="51">
        <v>1</v>
      </c>
      <c r="J231" s="50">
        <v>0</v>
      </c>
      <c r="K231" s="50">
        <f t="shared" si="146"/>
        <v>0</v>
      </c>
      <c r="L231" s="50">
        <f t="shared" si="147"/>
        <v>0</v>
      </c>
      <c r="M231" s="50">
        <f t="shared" si="148"/>
        <v>0</v>
      </c>
      <c r="N231" s="50">
        <v>0</v>
      </c>
      <c r="O231" s="50">
        <f t="shared" si="149"/>
        <v>0</v>
      </c>
      <c r="P231" s="50">
        <f t="shared" si="150"/>
        <v>0</v>
      </c>
      <c r="Q231" s="50">
        <f t="shared" si="151"/>
        <v>0</v>
      </c>
      <c r="R231" s="50">
        <v>0</v>
      </c>
      <c r="S231" s="50">
        <f t="shared" si="152"/>
        <v>0</v>
      </c>
      <c r="T231" s="50">
        <f t="shared" si="153"/>
        <v>0</v>
      </c>
      <c r="U231" s="50">
        <f t="shared" si="154"/>
        <v>0</v>
      </c>
      <c r="V231" s="50">
        <v>0</v>
      </c>
      <c r="W231" s="50">
        <f t="shared" si="155"/>
        <v>0</v>
      </c>
      <c r="X231" s="50">
        <f t="shared" si="156"/>
        <v>0</v>
      </c>
      <c r="Y231" s="60">
        <f t="shared" si="157"/>
        <v>0</v>
      </c>
      <c r="Z231" s="59"/>
    </row>
    <row r="232" spans="2:26" ht="15.75" x14ac:dyDescent="0.25">
      <c r="B232" s="67" t="s">
        <v>28</v>
      </c>
      <c r="C232" s="68">
        <v>100</v>
      </c>
      <c r="D232" s="68">
        <v>130</v>
      </c>
      <c r="E232" s="68">
        <v>150</v>
      </c>
      <c r="F232" s="8" t="s">
        <v>29</v>
      </c>
      <c r="G232" s="19">
        <v>5</v>
      </c>
      <c r="H232" s="19">
        <v>5</v>
      </c>
      <c r="I232" s="19">
        <v>5</v>
      </c>
      <c r="J232" s="50">
        <v>1.3</v>
      </c>
      <c r="K232" s="50">
        <f t="shared" si="146"/>
        <v>6.5000000000000002E-2</v>
      </c>
      <c r="L232" s="50">
        <f t="shared" si="147"/>
        <v>6.5000000000000002E-2</v>
      </c>
      <c r="M232" s="50">
        <f t="shared" si="148"/>
        <v>6.5000000000000002E-2</v>
      </c>
      <c r="N232" s="50">
        <v>72.5</v>
      </c>
      <c r="O232" s="50">
        <f t="shared" si="149"/>
        <v>3.625</v>
      </c>
      <c r="P232" s="50">
        <f t="shared" si="150"/>
        <v>3.625</v>
      </c>
      <c r="Q232" s="50">
        <f t="shared" si="151"/>
        <v>3.625</v>
      </c>
      <c r="R232" s="50">
        <v>0.9</v>
      </c>
      <c r="S232" s="50">
        <f t="shared" si="152"/>
        <v>4.4999999999999998E-2</v>
      </c>
      <c r="T232" s="50">
        <f t="shared" si="153"/>
        <v>4.4999999999999998E-2</v>
      </c>
      <c r="U232" s="50">
        <f t="shared" si="154"/>
        <v>4.4999999999999998E-2</v>
      </c>
      <c r="V232" s="50">
        <v>661</v>
      </c>
      <c r="W232" s="50">
        <f t="shared" si="155"/>
        <v>33.049999999999997</v>
      </c>
      <c r="X232" s="50">
        <f t="shared" si="156"/>
        <v>33.049999999999997</v>
      </c>
      <c r="Y232" s="60">
        <f t="shared" si="157"/>
        <v>33.049999999999997</v>
      </c>
      <c r="Z232" s="59"/>
    </row>
    <row r="233" spans="2:26" ht="15.75" x14ac:dyDescent="0.25">
      <c r="B233" s="67"/>
      <c r="C233" s="68"/>
      <c r="D233" s="68"/>
      <c r="E233" s="68"/>
      <c r="F233" s="8" t="s">
        <v>30</v>
      </c>
      <c r="G233" s="19">
        <v>48</v>
      </c>
      <c r="H233" s="19">
        <v>62</v>
      </c>
      <c r="I233" s="19">
        <v>71</v>
      </c>
      <c r="J233" s="50">
        <v>12.6</v>
      </c>
      <c r="K233" s="50">
        <f t="shared" si="146"/>
        <v>6.0479999999999992</v>
      </c>
      <c r="L233" s="50">
        <f t="shared" si="147"/>
        <v>7.8119999999999994</v>
      </c>
      <c r="M233" s="50">
        <f t="shared" si="148"/>
        <v>8.9459999999999997</v>
      </c>
      <c r="N233" s="50">
        <v>2.6</v>
      </c>
      <c r="O233" s="50">
        <f t="shared" si="149"/>
        <v>1.2480000000000002</v>
      </c>
      <c r="P233" s="50">
        <f t="shared" si="150"/>
        <v>1.6120000000000001</v>
      </c>
      <c r="Q233" s="50">
        <f t="shared" si="151"/>
        <v>1.8459999999999999</v>
      </c>
      <c r="R233" s="50">
        <v>68</v>
      </c>
      <c r="S233" s="50">
        <f t="shared" si="152"/>
        <v>32.64</v>
      </c>
      <c r="T233" s="50">
        <f t="shared" si="153"/>
        <v>42.16</v>
      </c>
      <c r="U233" s="50">
        <f t="shared" si="154"/>
        <v>48.28</v>
      </c>
      <c r="V233" s="50">
        <v>329</v>
      </c>
      <c r="W233" s="50">
        <f t="shared" si="155"/>
        <v>157.91999999999999</v>
      </c>
      <c r="X233" s="50">
        <f t="shared" si="156"/>
        <v>203.98</v>
      </c>
      <c r="Y233" s="60">
        <f t="shared" si="157"/>
        <v>233.59</v>
      </c>
      <c r="Z233" s="59"/>
    </row>
    <row r="234" spans="2:26" ht="15.75" x14ac:dyDescent="0.25">
      <c r="B234" s="67"/>
      <c r="C234" s="68"/>
      <c r="D234" s="68"/>
      <c r="E234" s="68"/>
      <c r="F234" s="8" t="s">
        <v>27</v>
      </c>
      <c r="G234" s="19">
        <v>1</v>
      </c>
      <c r="H234" s="19">
        <v>1</v>
      </c>
      <c r="I234" s="19">
        <v>1</v>
      </c>
      <c r="J234" s="50">
        <v>0</v>
      </c>
      <c r="K234" s="50">
        <f t="shared" si="146"/>
        <v>0</v>
      </c>
      <c r="L234" s="50">
        <f t="shared" si="147"/>
        <v>0</v>
      </c>
      <c r="M234" s="50">
        <f t="shared" si="148"/>
        <v>0</v>
      </c>
      <c r="N234" s="50">
        <v>0</v>
      </c>
      <c r="O234" s="50">
        <f t="shared" si="149"/>
        <v>0</v>
      </c>
      <c r="P234" s="50">
        <f t="shared" si="150"/>
        <v>0</v>
      </c>
      <c r="Q234" s="50">
        <f t="shared" si="151"/>
        <v>0</v>
      </c>
      <c r="R234" s="50">
        <v>0</v>
      </c>
      <c r="S234" s="50">
        <f t="shared" si="152"/>
        <v>0</v>
      </c>
      <c r="T234" s="50">
        <f t="shared" si="153"/>
        <v>0</v>
      </c>
      <c r="U234" s="50">
        <f t="shared" si="154"/>
        <v>0</v>
      </c>
      <c r="V234" s="50">
        <v>0</v>
      </c>
      <c r="W234" s="50">
        <f t="shared" si="155"/>
        <v>0</v>
      </c>
      <c r="X234" s="50">
        <f t="shared" si="156"/>
        <v>0</v>
      </c>
      <c r="Y234" s="60">
        <f t="shared" si="157"/>
        <v>0</v>
      </c>
      <c r="Z234" s="59"/>
    </row>
    <row r="235" spans="2:26" ht="15.75" x14ac:dyDescent="0.25">
      <c r="B235" s="67" t="s">
        <v>139</v>
      </c>
      <c r="C235" s="68">
        <v>200</v>
      </c>
      <c r="D235" s="68">
        <v>200</v>
      </c>
      <c r="E235" s="68">
        <v>200</v>
      </c>
      <c r="F235" s="11" t="s">
        <v>34</v>
      </c>
      <c r="G235" s="51">
        <v>1</v>
      </c>
      <c r="H235" s="51">
        <v>1</v>
      </c>
      <c r="I235" s="51">
        <v>1</v>
      </c>
      <c r="J235" s="50">
        <v>0.1</v>
      </c>
      <c r="K235" s="50">
        <f t="shared" si="146"/>
        <v>1E-3</v>
      </c>
      <c r="L235" s="50">
        <f t="shared" si="147"/>
        <v>1E-3</v>
      </c>
      <c r="M235" s="50">
        <f t="shared" si="148"/>
        <v>1E-3</v>
      </c>
      <c r="N235" s="50">
        <v>0</v>
      </c>
      <c r="O235" s="50">
        <f t="shared" si="149"/>
        <v>0</v>
      </c>
      <c r="P235" s="50">
        <f t="shared" si="150"/>
        <v>0</v>
      </c>
      <c r="Q235" s="50">
        <f t="shared" si="151"/>
        <v>0</v>
      </c>
      <c r="R235" s="50">
        <v>0</v>
      </c>
      <c r="S235" s="50">
        <f t="shared" si="152"/>
        <v>0</v>
      </c>
      <c r="T235" s="50">
        <f t="shared" si="153"/>
        <v>0</v>
      </c>
      <c r="U235" s="50">
        <f t="shared" si="154"/>
        <v>0</v>
      </c>
      <c r="V235" s="50">
        <v>5</v>
      </c>
      <c r="W235" s="50">
        <f t="shared" si="155"/>
        <v>0.05</v>
      </c>
      <c r="X235" s="50">
        <f t="shared" si="156"/>
        <v>0.05</v>
      </c>
      <c r="Y235" s="60">
        <f t="shared" si="157"/>
        <v>0.05</v>
      </c>
      <c r="Z235" s="59"/>
    </row>
    <row r="236" spans="2:26" ht="15.75" x14ac:dyDescent="0.25">
      <c r="B236" s="67"/>
      <c r="C236" s="68"/>
      <c r="D236" s="68"/>
      <c r="E236" s="68"/>
      <c r="F236" s="8" t="s">
        <v>35</v>
      </c>
      <c r="G236" s="19">
        <v>15</v>
      </c>
      <c r="H236" s="19">
        <v>15</v>
      </c>
      <c r="I236" s="19">
        <v>15</v>
      </c>
      <c r="J236" s="50">
        <v>0</v>
      </c>
      <c r="K236" s="50">
        <f t="shared" si="146"/>
        <v>0</v>
      </c>
      <c r="L236" s="50">
        <f t="shared" si="147"/>
        <v>0</v>
      </c>
      <c r="M236" s="50">
        <f t="shared" si="148"/>
        <v>0</v>
      </c>
      <c r="N236" s="50">
        <v>0</v>
      </c>
      <c r="O236" s="50">
        <f t="shared" si="149"/>
        <v>0</v>
      </c>
      <c r="P236" s="50">
        <f t="shared" si="150"/>
        <v>0</v>
      </c>
      <c r="Q236" s="50">
        <f t="shared" si="151"/>
        <v>0</v>
      </c>
      <c r="R236" s="50">
        <v>99.8</v>
      </c>
      <c r="S236" s="50">
        <f t="shared" si="152"/>
        <v>14.97</v>
      </c>
      <c r="T236" s="50">
        <f t="shared" si="153"/>
        <v>14.97</v>
      </c>
      <c r="U236" s="50">
        <f t="shared" si="154"/>
        <v>14.97</v>
      </c>
      <c r="V236" s="50">
        <v>374</v>
      </c>
      <c r="W236" s="50">
        <f t="shared" si="155"/>
        <v>56.1</v>
      </c>
      <c r="X236" s="50">
        <f t="shared" si="156"/>
        <v>56.1</v>
      </c>
      <c r="Y236" s="60">
        <f t="shared" si="157"/>
        <v>56.1</v>
      </c>
      <c r="Z236" s="59"/>
    </row>
    <row r="237" spans="2:26" ht="15.75" x14ac:dyDescent="0.25">
      <c r="B237" s="67"/>
      <c r="C237" s="68"/>
      <c r="D237" s="68"/>
      <c r="E237" s="68"/>
      <c r="F237" s="8" t="s">
        <v>138</v>
      </c>
      <c r="G237" s="19">
        <v>7</v>
      </c>
      <c r="H237" s="19">
        <v>7</v>
      </c>
      <c r="I237" s="19">
        <v>7</v>
      </c>
      <c r="J237" s="50">
        <v>0.9</v>
      </c>
      <c r="K237" s="50">
        <f t="shared" si="146"/>
        <v>6.3E-2</v>
      </c>
      <c r="L237" s="50">
        <f t="shared" si="147"/>
        <v>6.3E-2</v>
      </c>
      <c r="M237" s="50">
        <f t="shared" si="148"/>
        <v>6.3E-2</v>
      </c>
      <c r="N237" s="50">
        <v>0</v>
      </c>
      <c r="O237" s="50">
        <f t="shared" si="149"/>
        <v>0</v>
      </c>
      <c r="P237" s="50">
        <f t="shared" si="150"/>
        <v>0</v>
      </c>
      <c r="Q237" s="50">
        <f t="shared" si="151"/>
        <v>0</v>
      </c>
      <c r="R237" s="50">
        <v>3.6</v>
      </c>
      <c r="S237" s="50">
        <f t="shared" si="152"/>
        <v>0.252</v>
      </c>
      <c r="T237" s="50">
        <f t="shared" si="153"/>
        <v>0.252</v>
      </c>
      <c r="U237" s="50">
        <f t="shared" si="154"/>
        <v>0.252</v>
      </c>
      <c r="V237" s="50">
        <v>31</v>
      </c>
      <c r="W237" s="50">
        <f t="shared" si="155"/>
        <v>2.17</v>
      </c>
      <c r="X237" s="50">
        <f t="shared" si="156"/>
        <v>2.17</v>
      </c>
      <c r="Y237" s="60">
        <f t="shared" si="157"/>
        <v>2.17</v>
      </c>
      <c r="Z237" s="59"/>
    </row>
    <row r="238" spans="2:26" ht="15.75" x14ac:dyDescent="0.25">
      <c r="B238" s="23" t="s">
        <v>74</v>
      </c>
      <c r="C238" s="51">
        <v>100</v>
      </c>
      <c r="D238" s="51">
        <v>100</v>
      </c>
      <c r="E238" s="51">
        <v>100</v>
      </c>
      <c r="F238" s="8" t="s">
        <v>75</v>
      </c>
      <c r="G238" s="19">
        <v>100</v>
      </c>
      <c r="H238" s="19">
        <v>100</v>
      </c>
      <c r="I238" s="19">
        <v>100</v>
      </c>
      <c r="J238" s="48">
        <v>0.4</v>
      </c>
      <c r="K238" s="48">
        <v>0.4</v>
      </c>
      <c r="L238" s="48">
        <v>0.4</v>
      </c>
      <c r="M238" s="48">
        <v>0.4</v>
      </c>
      <c r="N238" s="48">
        <v>0</v>
      </c>
      <c r="O238" s="48">
        <v>0</v>
      </c>
      <c r="P238" s="48">
        <v>0</v>
      </c>
      <c r="Q238" s="48">
        <v>0</v>
      </c>
      <c r="R238" s="48">
        <v>11.3</v>
      </c>
      <c r="S238" s="48">
        <v>11.3</v>
      </c>
      <c r="T238" s="48">
        <v>11.3</v>
      </c>
      <c r="U238" s="48">
        <v>11.3</v>
      </c>
      <c r="V238" s="48">
        <v>46</v>
      </c>
      <c r="W238" s="48">
        <v>46</v>
      </c>
      <c r="X238" s="48">
        <v>46</v>
      </c>
      <c r="Y238" s="160">
        <v>46</v>
      </c>
      <c r="Z238" s="59"/>
    </row>
    <row r="239" spans="2:26" ht="31.5" x14ac:dyDescent="0.25">
      <c r="B239" s="109" t="s">
        <v>37</v>
      </c>
      <c r="C239" s="51">
        <v>20</v>
      </c>
      <c r="D239" s="51">
        <v>35</v>
      </c>
      <c r="E239" s="51">
        <v>40</v>
      </c>
      <c r="F239" s="26" t="s">
        <v>37</v>
      </c>
      <c r="G239" s="19">
        <v>20</v>
      </c>
      <c r="H239" s="19">
        <v>35</v>
      </c>
      <c r="I239" s="19">
        <v>40</v>
      </c>
      <c r="J239" s="50">
        <v>6.5</v>
      </c>
      <c r="K239" s="50">
        <f>G239*J239/100</f>
        <v>1.3</v>
      </c>
      <c r="L239" s="50">
        <f>H239*J239/100</f>
        <v>2.2749999999999999</v>
      </c>
      <c r="M239" s="50">
        <f>I239*J239/100</f>
        <v>2.6</v>
      </c>
      <c r="N239" s="50">
        <v>1</v>
      </c>
      <c r="O239" s="50">
        <f>G239*N239/100</f>
        <v>0.2</v>
      </c>
      <c r="P239" s="50">
        <f>H239*N239/100</f>
        <v>0.35</v>
      </c>
      <c r="Q239" s="50">
        <f>I239*N239/100</f>
        <v>0.4</v>
      </c>
      <c r="R239" s="50">
        <v>40.1</v>
      </c>
      <c r="S239" s="50">
        <f>G239*R239/100</f>
        <v>8.02</v>
      </c>
      <c r="T239" s="50">
        <f>H239*R239/100</f>
        <v>14.035</v>
      </c>
      <c r="U239" s="50">
        <f>I239*R239/100</f>
        <v>16.04</v>
      </c>
      <c r="V239" s="50">
        <v>190</v>
      </c>
      <c r="W239" s="50">
        <f>G239*V239/100</f>
        <v>38</v>
      </c>
      <c r="X239" s="50">
        <f>H239*V239/100</f>
        <v>66.5</v>
      </c>
      <c r="Y239" s="60">
        <f>I239*V239/100</f>
        <v>76</v>
      </c>
      <c r="Z239" s="59"/>
    </row>
    <row r="240" spans="2:26" ht="15.75" x14ac:dyDescent="0.25">
      <c r="B240" s="23"/>
      <c r="C240" s="8"/>
      <c r="D240" s="8"/>
      <c r="E240" s="8"/>
      <c r="F240" s="8"/>
      <c r="G240" s="8"/>
      <c r="H240" s="8"/>
      <c r="I240" s="8"/>
      <c r="J240" s="98"/>
      <c r="K240" s="161">
        <f>SUM(K225:K239)</f>
        <v>89.741000000000028</v>
      </c>
      <c r="L240" s="161">
        <f t="shared" ref="L240:Y240" si="158">SUM(L225:L239)</f>
        <v>92.480000000000032</v>
      </c>
      <c r="M240" s="161">
        <f t="shared" si="158"/>
        <v>121.39600000000002</v>
      </c>
      <c r="N240" s="161"/>
      <c r="O240" s="161">
        <f t="shared" si="158"/>
        <v>34.639999999999993</v>
      </c>
      <c r="P240" s="161">
        <f t="shared" si="158"/>
        <v>35.153999999999996</v>
      </c>
      <c r="Q240" s="161">
        <f t="shared" si="158"/>
        <v>46.013999999999996</v>
      </c>
      <c r="R240" s="161"/>
      <c r="S240" s="161">
        <f t="shared" si="158"/>
        <v>88.272999999999996</v>
      </c>
      <c r="T240" s="161">
        <f t="shared" si="158"/>
        <v>103.80799999999999</v>
      </c>
      <c r="U240" s="161">
        <f t="shared" si="158"/>
        <v>118.631</v>
      </c>
      <c r="V240" s="161"/>
      <c r="W240" s="161">
        <f t="shared" si="158"/>
        <v>649.86999999999989</v>
      </c>
      <c r="X240" s="161">
        <f t="shared" si="158"/>
        <v>724.43</v>
      </c>
      <c r="Y240" s="162">
        <f t="shared" si="158"/>
        <v>873.93</v>
      </c>
      <c r="Z240" s="59"/>
    </row>
    <row r="241" spans="2:26" ht="15.75" x14ac:dyDescent="0.25">
      <c r="B241" s="146" t="s">
        <v>134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147"/>
      <c r="Z241" s="59"/>
    </row>
    <row r="242" spans="2:26" ht="15.75" x14ac:dyDescent="0.25">
      <c r="B242" s="67" t="s">
        <v>108</v>
      </c>
      <c r="C242" s="68">
        <v>60</v>
      </c>
      <c r="D242" s="68">
        <v>100</v>
      </c>
      <c r="E242" s="68">
        <v>100</v>
      </c>
      <c r="F242" s="8" t="s">
        <v>22</v>
      </c>
      <c r="G242" s="51">
        <v>52</v>
      </c>
      <c r="H242" s="51">
        <v>86</v>
      </c>
      <c r="I242" s="51">
        <v>86</v>
      </c>
      <c r="J242" s="50">
        <v>1.3</v>
      </c>
      <c r="K242" s="50">
        <f t="shared" ref="K242:K265" si="159">G242*J242/100</f>
        <v>0.67600000000000005</v>
      </c>
      <c r="L242" s="50">
        <f t="shared" ref="L242:L265" si="160">H242*J242/100</f>
        <v>1.1179999999999999</v>
      </c>
      <c r="M242" s="50">
        <f t="shared" ref="M242:M265" si="161">I242*J242/100</f>
        <v>1.1179999999999999</v>
      </c>
      <c r="N242" s="50">
        <v>0.1</v>
      </c>
      <c r="O242" s="50">
        <f t="shared" ref="O242:O265" si="162">G242*N242/100</f>
        <v>5.2000000000000005E-2</v>
      </c>
      <c r="P242" s="50">
        <f t="shared" ref="P242:P265" si="163">H242*N242/100</f>
        <v>8.5999999999999993E-2</v>
      </c>
      <c r="Q242" s="50">
        <f t="shared" ref="Q242:Q265" si="164">I242*N242/100</f>
        <v>8.5999999999999993E-2</v>
      </c>
      <c r="R242" s="50">
        <v>7</v>
      </c>
      <c r="S242" s="50">
        <f t="shared" ref="S242:S265" si="165">G242*R242/100</f>
        <v>3.64</v>
      </c>
      <c r="T242" s="50">
        <f t="shared" ref="T242:T265" si="166">H242*R242/100</f>
        <v>6.02</v>
      </c>
      <c r="U242" s="50">
        <f t="shared" ref="U242:U265" si="167">I242*R242/100</f>
        <v>6.02</v>
      </c>
      <c r="V242" s="50">
        <v>33</v>
      </c>
      <c r="W242" s="50">
        <f t="shared" ref="W242:W265" si="168">G242*V242/100</f>
        <v>17.16</v>
      </c>
      <c r="X242" s="50">
        <f t="shared" ref="X242:X265" si="169">H242*V242/100</f>
        <v>28.38</v>
      </c>
      <c r="Y242" s="60">
        <f t="shared" ref="Y242:Y265" si="170">I242*V242/100</f>
        <v>28.38</v>
      </c>
      <c r="Z242" s="59"/>
    </row>
    <row r="243" spans="2:26" ht="15.75" x14ac:dyDescent="0.25">
      <c r="B243" s="67"/>
      <c r="C243" s="68"/>
      <c r="D243" s="68"/>
      <c r="E243" s="68"/>
      <c r="F243" s="8" t="s">
        <v>87</v>
      </c>
      <c r="G243" s="51">
        <v>3</v>
      </c>
      <c r="H243" s="51">
        <v>4</v>
      </c>
      <c r="I243" s="51">
        <v>4</v>
      </c>
      <c r="J243" s="50">
        <v>23.5</v>
      </c>
      <c r="K243" s="50">
        <f t="shared" si="159"/>
        <v>0.70499999999999996</v>
      </c>
      <c r="L243" s="50">
        <f t="shared" si="160"/>
        <v>0.94</v>
      </c>
      <c r="M243" s="50">
        <f t="shared" si="161"/>
        <v>0.94</v>
      </c>
      <c r="N243" s="50">
        <v>30.9</v>
      </c>
      <c r="O243" s="50">
        <f t="shared" si="162"/>
        <v>0.92699999999999994</v>
      </c>
      <c r="P243" s="50">
        <f t="shared" si="163"/>
        <v>1.236</v>
      </c>
      <c r="Q243" s="50">
        <f t="shared" si="164"/>
        <v>1.236</v>
      </c>
      <c r="R243" s="50">
        <v>0</v>
      </c>
      <c r="S243" s="50">
        <f t="shared" si="165"/>
        <v>0</v>
      </c>
      <c r="T243" s="50">
        <f t="shared" si="166"/>
        <v>0</v>
      </c>
      <c r="U243" s="50">
        <f t="shared" si="167"/>
        <v>0</v>
      </c>
      <c r="V243" s="50">
        <v>380</v>
      </c>
      <c r="W243" s="50">
        <f t="shared" si="168"/>
        <v>11.4</v>
      </c>
      <c r="X243" s="50">
        <f t="shared" si="169"/>
        <v>15.2</v>
      </c>
      <c r="Y243" s="60">
        <f t="shared" si="170"/>
        <v>15.2</v>
      </c>
      <c r="Z243" s="59"/>
    </row>
    <row r="244" spans="2:26" ht="15.75" x14ac:dyDescent="0.25">
      <c r="B244" s="67"/>
      <c r="C244" s="68"/>
      <c r="D244" s="68"/>
      <c r="E244" s="68"/>
      <c r="F244" s="8" t="s">
        <v>24</v>
      </c>
      <c r="G244" s="51">
        <v>6</v>
      </c>
      <c r="H244" s="51">
        <v>10</v>
      </c>
      <c r="I244" s="51">
        <v>10</v>
      </c>
      <c r="J244" s="50">
        <v>0</v>
      </c>
      <c r="K244" s="50">
        <f t="shared" si="159"/>
        <v>0</v>
      </c>
      <c r="L244" s="50">
        <f t="shared" si="160"/>
        <v>0</v>
      </c>
      <c r="M244" s="50">
        <f t="shared" si="161"/>
        <v>0</v>
      </c>
      <c r="N244" s="50">
        <v>99.9</v>
      </c>
      <c r="O244" s="50">
        <f t="shared" si="162"/>
        <v>5.9940000000000007</v>
      </c>
      <c r="P244" s="50">
        <f t="shared" si="163"/>
        <v>9.99</v>
      </c>
      <c r="Q244" s="50">
        <f t="shared" si="164"/>
        <v>9.99</v>
      </c>
      <c r="R244" s="50">
        <v>0</v>
      </c>
      <c r="S244" s="50">
        <f t="shared" si="165"/>
        <v>0</v>
      </c>
      <c r="T244" s="50">
        <f t="shared" si="166"/>
        <v>0</v>
      </c>
      <c r="U244" s="50">
        <f t="shared" si="167"/>
        <v>0</v>
      </c>
      <c r="V244" s="50">
        <v>899</v>
      </c>
      <c r="W244" s="50">
        <f t="shared" si="168"/>
        <v>53.94</v>
      </c>
      <c r="X244" s="50">
        <f t="shared" si="169"/>
        <v>89.9</v>
      </c>
      <c r="Y244" s="60">
        <f t="shared" si="170"/>
        <v>89.9</v>
      </c>
      <c r="Z244" s="59"/>
    </row>
    <row r="245" spans="2:26" ht="63" x14ac:dyDescent="0.25">
      <c r="B245" s="67" t="s">
        <v>135</v>
      </c>
      <c r="C245" s="68">
        <v>200</v>
      </c>
      <c r="D245" s="68">
        <v>200</v>
      </c>
      <c r="E245" s="68">
        <v>250</v>
      </c>
      <c r="F245" s="31" t="s">
        <v>66</v>
      </c>
      <c r="G245" s="19">
        <v>109</v>
      </c>
      <c r="H245" s="19">
        <v>109</v>
      </c>
      <c r="I245" s="19">
        <v>145</v>
      </c>
      <c r="J245" s="50">
        <v>18.2</v>
      </c>
      <c r="K245" s="50">
        <f t="shared" si="159"/>
        <v>19.838000000000001</v>
      </c>
      <c r="L245" s="50">
        <f t="shared" si="160"/>
        <v>19.838000000000001</v>
      </c>
      <c r="M245" s="50">
        <f t="shared" si="161"/>
        <v>26.39</v>
      </c>
      <c r="N245" s="50">
        <v>18.399999999999999</v>
      </c>
      <c r="O245" s="50">
        <f t="shared" si="162"/>
        <v>20.055999999999997</v>
      </c>
      <c r="P245" s="50">
        <f t="shared" si="163"/>
        <v>20.055999999999997</v>
      </c>
      <c r="Q245" s="50">
        <f t="shared" si="164"/>
        <v>26.68</v>
      </c>
      <c r="R245" s="50">
        <v>0.7</v>
      </c>
      <c r="S245" s="50">
        <f t="shared" si="165"/>
        <v>0.76300000000000001</v>
      </c>
      <c r="T245" s="50">
        <f t="shared" si="166"/>
        <v>0.76300000000000001</v>
      </c>
      <c r="U245" s="50">
        <f t="shared" si="167"/>
        <v>1.0149999999999999</v>
      </c>
      <c r="V245" s="50">
        <v>241</v>
      </c>
      <c r="W245" s="50">
        <f t="shared" si="168"/>
        <v>262.69</v>
      </c>
      <c r="X245" s="50">
        <f t="shared" si="169"/>
        <v>262.69</v>
      </c>
      <c r="Y245" s="60">
        <f t="shared" si="170"/>
        <v>349.45</v>
      </c>
      <c r="Z245" s="59"/>
    </row>
    <row r="246" spans="2:26" ht="15.75" x14ac:dyDescent="0.25">
      <c r="B246" s="67"/>
      <c r="C246" s="68"/>
      <c r="D246" s="68"/>
      <c r="E246" s="68"/>
      <c r="F246" s="8" t="s">
        <v>24</v>
      </c>
      <c r="G246" s="19">
        <v>5</v>
      </c>
      <c r="H246" s="19">
        <v>5</v>
      </c>
      <c r="I246" s="19">
        <v>6</v>
      </c>
      <c r="J246" s="50">
        <v>0</v>
      </c>
      <c r="K246" s="50">
        <f t="shared" si="159"/>
        <v>0</v>
      </c>
      <c r="L246" s="50">
        <f t="shared" si="160"/>
        <v>0</v>
      </c>
      <c r="M246" s="50">
        <f t="shared" si="161"/>
        <v>0</v>
      </c>
      <c r="N246" s="50">
        <v>99.9</v>
      </c>
      <c r="O246" s="50">
        <f t="shared" si="162"/>
        <v>4.9950000000000001</v>
      </c>
      <c r="P246" s="50">
        <f t="shared" si="163"/>
        <v>4.9950000000000001</v>
      </c>
      <c r="Q246" s="50">
        <f t="shared" si="164"/>
        <v>5.9940000000000007</v>
      </c>
      <c r="R246" s="50">
        <v>0</v>
      </c>
      <c r="S246" s="50">
        <f t="shared" si="165"/>
        <v>0</v>
      </c>
      <c r="T246" s="50">
        <f t="shared" si="166"/>
        <v>0</v>
      </c>
      <c r="U246" s="50">
        <f t="shared" si="167"/>
        <v>0</v>
      </c>
      <c r="V246" s="50">
        <v>899</v>
      </c>
      <c r="W246" s="50">
        <f t="shared" si="168"/>
        <v>44.95</v>
      </c>
      <c r="X246" s="50">
        <f t="shared" si="169"/>
        <v>44.95</v>
      </c>
      <c r="Y246" s="60">
        <f t="shared" si="170"/>
        <v>53.94</v>
      </c>
      <c r="Z246" s="59"/>
    </row>
    <row r="247" spans="2:26" ht="15.75" x14ac:dyDescent="0.25">
      <c r="B247" s="67"/>
      <c r="C247" s="68"/>
      <c r="D247" s="68"/>
      <c r="E247" s="68"/>
      <c r="F247" s="8" t="s">
        <v>67</v>
      </c>
      <c r="G247" s="19">
        <v>80</v>
      </c>
      <c r="H247" s="19">
        <v>80</v>
      </c>
      <c r="I247" s="19">
        <v>96</v>
      </c>
      <c r="J247" s="50">
        <v>2</v>
      </c>
      <c r="K247" s="50">
        <f t="shared" si="159"/>
        <v>1.6</v>
      </c>
      <c r="L247" s="50">
        <f t="shared" si="160"/>
        <v>1.6</v>
      </c>
      <c r="M247" s="50">
        <f t="shared" si="161"/>
        <v>1.92</v>
      </c>
      <c r="N247" s="50">
        <v>0.1</v>
      </c>
      <c r="O247" s="50">
        <f t="shared" si="162"/>
        <v>0.08</v>
      </c>
      <c r="P247" s="50">
        <f t="shared" si="163"/>
        <v>0.08</v>
      </c>
      <c r="Q247" s="50">
        <f t="shared" si="164"/>
        <v>9.6000000000000016E-2</v>
      </c>
      <c r="R247" s="50">
        <v>19.7</v>
      </c>
      <c r="S247" s="50">
        <f t="shared" si="165"/>
        <v>15.76</v>
      </c>
      <c r="T247" s="50">
        <f t="shared" si="166"/>
        <v>15.76</v>
      </c>
      <c r="U247" s="50">
        <f t="shared" si="167"/>
        <v>18.911999999999999</v>
      </c>
      <c r="V247" s="50">
        <v>83</v>
      </c>
      <c r="W247" s="50">
        <f t="shared" si="168"/>
        <v>66.400000000000006</v>
      </c>
      <c r="X247" s="50">
        <f t="shared" si="169"/>
        <v>66.400000000000006</v>
      </c>
      <c r="Y247" s="60">
        <f t="shared" si="170"/>
        <v>79.680000000000007</v>
      </c>
      <c r="Z247" s="59"/>
    </row>
    <row r="248" spans="2:26" ht="15.75" x14ac:dyDescent="0.25">
      <c r="B248" s="67"/>
      <c r="C248" s="68"/>
      <c r="D248" s="68"/>
      <c r="E248" s="68"/>
      <c r="F248" s="8" t="s">
        <v>22</v>
      </c>
      <c r="G248" s="19">
        <v>18</v>
      </c>
      <c r="H248" s="19">
        <v>18</v>
      </c>
      <c r="I248" s="19">
        <v>21</v>
      </c>
      <c r="J248" s="50">
        <v>1.3</v>
      </c>
      <c r="K248" s="50">
        <f t="shared" si="159"/>
        <v>0.23400000000000001</v>
      </c>
      <c r="L248" s="50">
        <f t="shared" si="160"/>
        <v>0.23400000000000001</v>
      </c>
      <c r="M248" s="50">
        <f t="shared" si="161"/>
        <v>0.27300000000000002</v>
      </c>
      <c r="N248" s="50">
        <v>0.1</v>
      </c>
      <c r="O248" s="50">
        <f t="shared" si="162"/>
        <v>1.8000000000000002E-2</v>
      </c>
      <c r="P248" s="50">
        <f t="shared" si="163"/>
        <v>1.8000000000000002E-2</v>
      </c>
      <c r="Q248" s="50">
        <f t="shared" si="164"/>
        <v>2.1000000000000001E-2</v>
      </c>
      <c r="R248" s="50">
        <v>7</v>
      </c>
      <c r="S248" s="50">
        <f t="shared" si="165"/>
        <v>1.26</v>
      </c>
      <c r="T248" s="50">
        <f t="shared" si="166"/>
        <v>1.26</v>
      </c>
      <c r="U248" s="50">
        <f t="shared" si="167"/>
        <v>1.47</v>
      </c>
      <c r="V248" s="50">
        <v>33</v>
      </c>
      <c r="W248" s="50">
        <f t="shared" si="168"/>
        <v>5.94</v>
      </c>
      <c r="X248" s="50">
        <f t="shared" si="169"/>
        <v>5.94</v>
      </c>
      <c r="Y248" s="60">
        <f t="shared" si="170"/>
        <v>6.93</v>
      </c>
      <c r="Z248" s="59"/>
    </row>
    <row r="249" spans="2:26" ht="15.75" x14ac:dyDescent="0.25">
      <c r="B249" s="67"/>
      <c r="C249" s="68"/>
      <c r="D249" s="68"/>
      <c r="E249" s="68"/>
      <c r="F249" s="8" t="s">
        <v>23</v>
      </c>
      <c r="G249" s="19">
        <v>10</v>
      </c>
      <c r="H249" s="19">
        <v>10</v>
      </c>
      <c r="I249" s="19">
        <v>12</v>
      </c>
      <c r="J249" s="50">
        <v>1.7</v>
      </c>
      <c r="K249" s="50">
        <f t="shared" si="159"/>
        <v>0.17</v>
      </c>
      <c r="L249" s="50">
        <f t="shared" si="160"/>
        <v>0.17</v>
      </c>
      <c r="M249" s="50">
        <f t="shared" si="161"/>
        <v>0.20399999999999999</v>
      </c>
      <c r="N249" s="50">
        <v>0</v>
      </c>
      <c r="O249" s="50">
        <f t="shared" si="162"/>
        <v>0</v>
      </c>
      <c r="P249" s="50">
        <f t="shared" si="163"/>
        <v>0</v>
      </c>
      <c r="Q249" s="50">
        <f t="shared" si="164"/>
        <v>0</v>
      </c>
      <c r="R249" s="50">
        <v>9.5</v>
      </c>
      <c r="S249" s="50">
        <f t="shared" si="165"/>
        <v>0.95</v>
      </c>
      <c r="T249" s="50">
        <f t="shared" si="166"/>
        <v>0.95</v>
      </c>
      <c r="U249" s="50">
        <f t="shared" si="167"/>
        <v>1.1399999999999999</v>
      </c>
      <c r="V249" s="50">
        <v>43</v>
      </c>
      <c r="W249" s="50">
        <f t="shared" si="168"/>
        <v>4.3</v>
      </c>
      <c r="X249" s="50">
        <f t="shared" si="169"/>
        <v>4.3</v>
      </c>
      <c r="Y249" s="60">
        <f t="shared" si="170"/>
        <v>5.16</v>
      </c>
      <c r="Z249" s="59"/>
    </row>
    <row r="250" spans="2:26" ht="15.75" x14ac:dyDescent="0.25">
      <c r="B250" s="67"/>
      <c r="C250" s="68"/>
      <c r="D250" s="68"/>
      <c r="E250" s="68"/>
      <c r="F250" s="8" t="s">
        <v>25</v>
      </c>
      <c r="G250" s="51">
        <v>6</v>
      </c>
      <c r="H250" s="51">
        <v>6</v>
      </c>
      <c r="I250" s="51">
        <v>7</v>
      </c>
      <c r="J250" s="50">
        <v>3.6</v>
      </c>
      <c r="K250" s="50">
        <f t="shared" si="159"/>
        <v>0.21600000000000003</v>
      </c>
      <c r="L250" s="50">
        <f t="shared" si="160"/>
        <v>0.21600000000000003</v>
      </c>
      <c r="M250" s="50">
        <f t="shared" si="161"/>
        <v>0.252</v>
      </c>
      <c r="N250" s="50">
        <v>0</v>
      </c>
      <c r="O250" s="50">
        <f t="shared" si="162"/>
        <v>0</v>
      </c>
      <c r="P250" s="50">
        <f t="shared" si="163"/>
        <v>0</v>
      </c>
      <c r="Q250" s="50">
        <f t="shared" si="164"/>
        <v>0</v>
      </c>
      <c r="R250" s="50">
        <v>11.8</v>
      </c>
      <c r="S250" s="50">
        <f t="shared" si="165"/>
        <v>0.70800000000000007</v>
      </c>
      <c r="T250" s="50">
        <f t="shared" si="166"/>
        <v>0.70800000000000007</v>
      </c>
      <c r="U250" s="50">
        <f t="shared" si="167"/>
        <v>0.82600000000000007</v>
      </c>
      <c r="V250" s="50">
        <v>63</v>
      </c>
      <c r="W250" s="50">
        <f t="shared" si="168"/>
        <v>3.78</v>
      </c>
      <c r="X250" s="50">
        <f t="shared" si="169"/>
        <v>3.78</v>
      </c>
      <c r="Y250" s="60">
        <f t="shared" si="170"/>
        <v>4.41</v>
      </c>
      <c r="Z250" s="59"/>
    </row>
    <row r="251" spans="2:26" ht="15.75" x14ac:dyDescent="0.25">
      <c r="B251" s="67"/>
      <c r="C251" s="68"/>
      <c r="D251" s="68"/>
      <c r="E251" s="68"/>
      <c r="F251" s="8" t="s">
        <v>26</v>
      </c>
      <c r="G251" s="51">
        <v>2</v>
      </c>
      <c r="H251" s="51">
        <v>2</v>
      </c>
      <c r="I251" s="51">
        <v>3</v>
      </c>
      <c r="J251" s="50">
        <v>11.1</v>
      </c>
      <c r="K251" s="50">
        <f t="shared" si="159"/>
        <v>0.222</v>
      </c>
      <c r="L251" s="50">
        <f t="shared" si="160"/>
        <v>0.222</v>
      </c>
      <c r="M251" s="50">
        <f t="shared" si="161"/>
        <v>0.33299999999999996</v>
      </c>
      <c r="N251" s="50">
        <v>1.5</v>
      </c>
      <c r="O251" s="50">
        <f t="shared" si="162"/>
        <v>0.03</v>
      </c>
      <c r="P251" s="50">
        <f t="shared" si="163"/>
        <v>0.03</v>
      </c>
      <c r="Q251" s="50">
        <f t="shared" si="164"/>
        <v>4.4999999999999998E-2</v>
      </c>
      <c r="R251" s="50">
        <v>67.8</v>
      </c>
      <c r="S251" s="50">
        <f t="shared" si="165"/>
        <v>1.3559999999999999</v>
      </c>
      <c r="T251" s="50">
        <f t="shared" si="166"/>
        <v>1.3559999999999999</v>
      </c>
      <c r="U251" s="50">
        <f t="shared" si="167"/>
        <v>2.0339999999999998</v>
      </c>
      <c r="V251" s="50">
        <v>329</v>
      </c>
      <c r="W251" s="50">
        <f t="shared" si="168"/>
        <v>6.58</v>
      </c>
      <c r="X251" s="50">
        <f t="shared" si="169"/>
        <v>6.58</v>
      </c>
      <c r="Y251" s="60">
        <f t="shared" si="170"/>
        <v>9.8699999999999992</v>
      </c>
      <c r="Z251" s="59"/>
    </row>
    <row r="252" spans="2:26" ht="15.75" x14ac:dyDescent="0.25">
      <c r="B252" s="67"/>
      <c r="C252" s="68"/>
      <c r="D252" s="68"/>
      <c r="E252" s="68"/>
      <c r="F252" s="8" t="s">
        <v>27</v>
      </c>
      <c r="G252" s="51">
        <v>1</v>
      </c>
      <c r="H252" s="51">
        <v>1</v>
      </c>
      <c r="I252" s="51">
        <v>1</v>
      </c>
      <c r="J252" s="50">
        <v>0</v>
      </c>
      <c r="K252" s="50">
        <f t="shared" si="159"/>
        <v>0</v>
      </c>
      <c r="L252" s="50">
        <f t="shared" si="160"/>
        <v>0</v>
      </c>
      <c r="M252" s="50">
        <f t="shared" si="161"/>
        <v>0</v>
      </c>
      <c r="N252" s="50">
        <v>0</v>
      </c>
      <c r="O252" s="50">
        <f t="shared" si="162"/>
        <v>0</v>
      </c>
      <c r="P252" s="50">
        <f t="shared" si="163"/>
        <v>0</v>
      </c>
      <c r="Q252" s="50">
        <f t="shared" si="164"/>
        <v>0</v>
      </c>
      <c r="R252" s="50">
        <v>0</v>
      </c>
      <c r="S252" s="50">
        <f t="shared" si="165"/>
        <v>0</v>
      </c>
      <c r="T252" s="50">
        <f t="shared" si="166"/>
        <v>0</v>
      </c>
      <c r="U252" s="50">
        <f t="shared" si="167"/>
        <v>0</v>
      </c>
      <c r="V252" s="50">
        <v>0</v>
      </c>
      <c r="W252" s="50">
        <f t="shared" si="168"/>
        <v>0</v>
      </c>
      <c r="X252" s="50">
        <f t="shared" si="169"/>
        <v>0</v>
      </c>
      <c r="Y252" s="60">
        <f t="shared" si="170"/>
        <v>0</v>
      </c>
      <c r="Z252" s="59"/>
    </row>
    <row r="253" spans="2:26" ht="15.75" x14ac:dyDescent="0.25">
      <c r="B253" s="67" t="s">
        <v>71</v>
      </c>
      <c r="C253" s="68">
        <v>200</v>
      </c>
      <c r="D253" s="68">
        <v>200</v>
      </c>
      <c r="E253" s="68">
        <v>200</v>
      </c>
      <c r="F253" s="8" t="s">
        <v>70</v>
      </c>
      <c r="G253" s="19">
        <v>16</v>
      </c>
      <c r="H253" s="19">
        <v>16</v>
      </c>
      <c r="I253" s="19">
        <v>16</v>
      </c>
      <c r="J253" s="50">
        <v>0.1</v>
      </c>
      <c r="K253" s="50">
        <f t="shared" si="159"/>
        <v>1.6E-2</v>
      </c>
      <c r="L253" s="50">
        <f t="shared" si="160"/>
        <v>1.6E-2</v>
      </c>
      <c r="M253" s="50">
        <f t="shared" si="161"/>
        <v>1.6E-2</v>
      </c>
      <c r="N253" s="50">
        <v>0</v>
      </c>
      <c r="O253" s="50">
        <f t="shared" si="162"/>
        <v>0</v>
      </c>
      <c r="P253" s="50">
        <f t="shared" si="163"/>
        <v>0</v>
      </c>
      <c r="Q253" s="50">
        <f t="shared" si="164"/>
        <v>0</v>
      </c>
      <c r="R253" s="50">
        <v>79.599999999999994</v>
      </c>
      <c r="S253" s="50">
        <f t="shared" si="165"/>
        <v>12.735999999999999</v>
      </c>
      <c r="T253" s="50">
        <f t="shared" si="166"/>
        <v>12.735999999999999</v>
      </c>
      <c r="U253" s="50">
        <f t="shared" si="167"/>
        <v>12.735999999999999</v>
      </c>
      <c r="V253" s="50">
        <v>299</v>
      </c>
      <c r="W253" s="50">
        <f t="shared" si="168"/>
        <v>47.84</v>
      </c>
      <c r="X253" s="50">
        <f t="shared" si="169"/>
        <v>47.84</v>
      </c>
      <c r="Y253" s="60">
        <f t="shared" si="170"/>
        <v>47.84</v>
      </c>
      <c r="Z253" s="59"/>
    </row>
    <row r="254" spans="2:26" ht="15.75" x14ac:dyDescent="0.25">
      <c r="B254" s="67"/>
      <c r="C254" s="68"/>
      <c r="D254" s="68"/>
      <c r="E254" s="68"/>
      <c r="F254" s="8" t="s">
        <v>35</v>
      </c>
      <c r="G254" s="19">
        <v>24</v>
      </c>
      <c r="H254" s="19">
        <v>24</v>
      </c>
      <c r="I254" s="19">
        <v>24</v>
      </c>
      <c r="J254" s="50">
        <v>0</v>
      </c>
      <c r="K254" s="50">
        <f t="shared" si="159"/>
        <v>0</v>
      </c>
      <c r="L254" s="50">
        <f t="shared" si="160"/>
        <v>0</v>
      </c>
      <c r="M254" s="50">
        <f t="shared" si="161"/>
        <v>0</v>
      </c>
      <c r="N254" s="50">
        <v>0</v>
      </c>
      <c r="O254" s="50">
        <f t="shared" si="162"/>
        <v>0</v>
      </c>
      <c r="P254" s="50">
        <f t="shared" si="163"/>
        <v>0</v>
      </c>
      <c r="Q254" s="50">
        <f t="shared" si="164"/>
        <v>0</v>
      </c>
      <c r="R254" s="50">
        <v>99.8</v>
      </c>
      <c r="S254" s="50">
        <f t="shared" si="165"/>
        <v>23.951999999999998</v>
      </c>
      <c r="T254" s="50">
        <f t="shared" si="166"/>
        <v>23.951999999999998</v>
      </c>
      <c r="U254" s="50">
        <f t="shared" si="167"/>
        <v>23.951999999999998</v>
      </c>
      <c r="V254" s="50">
        <v>374</v>
      </c>
      <c r="W254" s="50">
        <f t="shared" si="168"/>
        <v>89.76</v>
      </c>
      <c r="X254" s="50">
        <f t="shared" si="169"/>
        <v>89.76</v>
      </c>
      <c r="Y254" s="60">
        <f t="shared" si="170"/>
        <v>89.76</v>
      </c>
      <c r="Z254" s="59"/>
    </row>
    <row r="255" spans="2:26" ht="15.75" x14ac:dyDescent="0.25">
      <c r="B255" s="67"/>
      <c r="C255" s="68"/>
      <c r="D255" s="68"/>
      <c r="E255" s="68"/>
      <c r="F255" s="8" t="s">
        <v>68</v>
      </c>
      <c r="G255" s="30">
        <v>0.1</v>
      </c>
      <c r="H255" s="30">
        <v>0.1</v>
      </c>
      <c r="I255" s="30">
        <v>0.1</v>
      </c>
      <c r="J255" s="50">
        <v>0.5</v>
      </c>
      <c r="K255" s="50">
        <f t="shared" si="159"/>
        <v>5.0000000000000001E-4</v>
      </c>
      <c r="L255" s="50">
        <f t="shared" si="160"/>
        <v>5.0000000000000001E-4</v>
      </c>
      <c r="M255" s="50">
        <f t="shared" si="161"/>
        <v>5.0000000000000001E-4</v>
      </c>
      <c r="N255" s="50">
        <v>0.3</v>
      </c>
      <c r="O255" s="50">
        <f t="shared" si="162"/>
        <v>2.9999999999999997E-4</v>
      </c>
      <c r="P255" s="50">
        <f t="shared" si="163"/>
        <v>2.9999999999999997E-4</v>
      </c>
      <c r="Q255" s="50">
        <f t="shared" si="164"/>
        <v>2.9999999999999997E-4</v>
      </c>
      <c r="R255" s="50">
        <v>6.5</v>
      </c>
      <c r="S255" s="50">
        <f t="shared" si="165"/>
        <v>6.5000000000000006E-3</v>
      </c>
      <c r="T255" s="50">
        <f t="shared" si="166"/>
        <v>6.5000000000000006E-3</v>
      </c>
      <c r="U255" s="50">
        <f t="shared" si="167"/>
        <v>6.5000000000000006E-3</v>
      </c>
      <c r="V255" s="50">
        <v>22</v>
      </c>
      <c r="W255" s="50">
        <f t="shared" si="168"/>
        <v>2.2000000000000002E-2</v>
      </c>
      <c r="X255" s="50">
        <f t="shared" si="169"/>
        <v>2.2000000000000002E-2</v>
      </c>
      <c r="Y255" s="60">
        <f t="shared" si="170"/>
        <v>2.2000000000000002E-2</v>
      </c>
      <c r="Z255" s="59"/>
    </row>
    <row r="256" spans="2:26" ht="15.75" x14ac:dyDescent="0.25">
      <c r="B256" s="67"/>
      <c r="C256" s="68"/>
      <c r="D256" s="68"/>
      <c r="E256" s="68"/>
      <c r="F256" s="8" t="s">
        <v>75</v>
      </c>
      <c r="G256" s="51">
        <v>45</v>
      </c>
      <c r="H256" s="51">
        <v>45</v>
      </c>
      <c r="I256" s="51">
        <v>45</v>
      </c>
      <c r="J256" s="50">
        <v>0.4</v>
      </c>
      <c r="K256" s="50">
        <f t="shared" si="159"/>
        <v>0.18</v>
      </c>
      <c r="L256" s="50">
        <f t="shared" si="160"/>
        <v>0.18</v>
      </c>
      <c r="M256" s="50">
        <f t="shared" si="161"/>
        <v>0.18</v>
      </c>
      <c r="N256" s="50">
        <v>0</v>
      </c>
      <c r="O256" s="50">
        <f t="shared" si="162"/>
        <v>0</v>
      </c>
      <c r="P256" s="50">
        <f t="shared" si="163"/>
        <v>0</v>
      </c>
      <c r="Q256" s="50">
        <f t="shared" si="164"/>
        <v>0</v>
      </c>
      <c r="R256" s="50">
        <v>11.3</v>
      </c>
      <c r="S256" s="50">
        <f t="shared" si="165"/>
        <v>5.0850000000000009</v>
      </c>
      <c r="T256" s="50">
        <f t="shared" si="166"/>
        <v>5.0850000000000009</v>
      </c>
      <c r="U256" s="50">
        <f t="shared" si="167"/>
        <v>5.0850000000000009</v>
      </c>
      <c r="V256" s="50">
        <v>46</v>
      </c>
      <c r="W256" s="50">
        <f t="shared" si="168"/>
        <v>20.7</v>
      </c>
      <c r="X256" s="50">
        <f t="shared" si="169"/>
        <v>20.7</v>
      </c>
      <c r="Y256" s="60">
        <f t="shared" si="170"/>
        <v>20.7</v>
      </c>
      <c r="Z256" s="59"/>
    </row>
    <row r="257" spans="2:26" ht="15.75" x14ac:dyDescent="0.25">
      <c r="B257" s="67" t="s">
        <v>121</v>
      </c>
      <c r="C257" s="68">
        <v>60</v>
      </c>
      <c r="D257" s="68">
        <v>80</v>
      </c>
      <c r="E257" s="68">
        <v>80</v>
      </c>
      <c r="F257" s="52" t="s">
        <v>122</v>
      </c>
      <c r="G257" s="51">
        <v>33</v>
      </c>
      <c r="H257" s="51">
        <v>40</v>
      </c>
      <c r="I257" s="51">
        <v>40</v>
      </c>
      <c r="J257" s="50">
        <v>10.3</v>
      </c>
      <c r="K257" s="50">
        <f t="shared" si="159"/>
        <v>3.3990000000000005</v>
      </c>
      <c r="L257" s="50">
        <f t="shared" si="160"/>
        <v>4.12</v>
      </c>
      <c r="M257" s="50">
        <f t="shared" si="161"/>
        <v>4.12</v>
      </c>
      <c r="N257" s="50">
        <v>0.9</v>
      </c>
      <c r="O257" s="50">
        <f t="shared" si="162"/>
        <v>0.29699999999999999</v>
      </c>
      <c r="P257" s="50">
        <f t="shared" si="163"/>
        <v>0.36</v>
      </c>
      <c r="Q257" s="50">
        <f t="shared" si="164"/>
        <v>0.36</v>
      </c>
      <c r="R257" s="50">
        <v>74.2</v>
      </c>
      <c r="S257" s="50">
        <f t="shared" si="165"/>
        <v>24.486000000000001</v>
      </c>
      <c r="T257" s="50">
        <f t="shared" si="166"/>
        <v>29.68</v>
      </c>
      <c r="U257" s="50">
        <f t="shared" si="167"/>
        <v>29.68</v>
      </c>
      <c r="V257" s="50">
        <v>327</v>
      </c>
      <c r="W257" s="50">
        <f t="shared" si="168"/>
        <v>107.91</v>
      </c>
      <c r="X257" s="50">
        <f t="shared" si="169"/>
        <v>130.80000000000001</v>
      </c>
      <c r="Y257" s="60">
        <f t="shared" si="170"/>
        <v>130.80000000000001</v>
      </c>
      <c r="Z257" s="59"/>
    </row>
    <row r="258" spans="2:26" ht="15.75" x14ac:dyDescent="0.25">
      <c r="B258" s="67"/>
      <c r="C258" s="68"/>
      <c r="D258" s="68"/>
      <c r="E258" s="68"/>
      <c r="F258" s="52" t="s">
        <v>35</v>
      </c>
      <c r="G258" s="51">
        <v>3</v>
      </c>
      <c r="H258" s="51">
        <v>4</v>
      </c>
      <c r="I258" s="51">
        <v>4</v>
      </c>
      <c r="J258" s="50">
        <v>0</v>
      </c>
      <c r="K258" s="50">
        <f t="shared" si="159"/>
        <v>0</v>
      </c>
      <c r="L258" s="50">
        <f t="shared" si="160"/>
        <v>0</v>
      </c>
      <c r="M258" s="50">
        <f t="shared" si="161"/>
        <v>0</v>
      </c>
      <c r="N258" s="50">
        <v>0</v>
      </c>
      <c r="O258" s="50">
        <f t="shared" si="162"/>
        <v>0</v>
      </c>
      <c r="P258" s="50">
        <f t="shared" si="163"/>
        <v>0</v>
      </c>
      <c r="Q258" s="50">
        <f t="shared" si="164"/>
        <v>0</v>
      </c>
      <c r="R258" s="50">
        <v>99.8</v>
      </c>
      <c r="S258" s="50">
        <f t="shared" si="165"/>
        <v>2.9939999999999998</v>
      </c>
      <c r="T258" s="50">
        <f t="shared" si="166"/>
        <v>3.992</v>
      </c>
      <c r="U258" s="50">
        <f t="shared" si="167"/>
        <v>3.992</v>
      </c>
      <c r="V258" s="50">
        <v>374</v>
      </c>
      <c r="W258" s="50">
        <f t="shared" si="168"/>
        <v>11.22</v>
      </c>
      <c r="X258" s="50">
        <f t="shared" si="169"/>
        <v>14.96</v>
      </c>
      <c r="Y258" s="60">
        <f t="shared" si="170"/>
        <v>14.96</v>
      </c>
      <c r="Z258" s="59"/>
    </row>
    <row r="259" spans="2:26" ht="15.75" x14ac:dyDescent="0.25">
      <c r="B259" s="67"/>
      <c r="C259" s="68"/>
      <c r="D259" s="68"/>
      <c r="E259" s="68"/>
      <c r="F259" s="52" t="s">
        <v>123</v>
      </c>
      <c r="G259" s="51">
        <v>2</v>
      </c>
      <c r="H259" s="51">
        <v>3</v>
      </c>
      <c r="I259" s="51">
        <v>3</v>
      </c>
      <c r="J259" s="50">
        <v>1.3</v>
      </c>
      <c r="K259" s="50">
        <f t="shared" si="159"/>
        <v>2.6000000000000002E-2</v>
      </c>
      <c r="L259" s="50">
        <f t="shared" si="160"/>
        <v>3.9000000000000007E-2</v>
      </c>
      <c r="M259" s="50">
        <f t="shared" si="161"/>
        <v>3.9000000000000007E-2</v>
      </c>
      <c r="N259" s="50">
        <v>72.5</v>
      </c>
      <c r="O259" s="50">
        <f t="shared" si="162"/>
        <v>1.45</v>
      </c>
      <c r="P259" s="50">
        <f t="shared" si="163"/>
        <v>2.1749999999999998</v>
      </c>
      <c r="Q259" s="50">
        <f t="shared" si="164"/>
        <v>2.1749999999999998</v>
      </c>
      <c r="R259" s="50">
        <v>0.9</v>
      </c>
      <c r="S259" s="50">
        <f t="shared" si="165"/>
        <v>1.8000000000000002E-2</v>
      </c>
      <c r="T259" s="50">
        <f t="shared" si="166"/>
        <v>2.7000000000000003E-2</v>
      </c>
      <c r="U259" s="50">
        <f t="shared" si="167"/>
        <v>2.7000000000000003E-2</v>
      </c>
      <c r="V259" s="50">
        <v>661</v>
      </c>
      <c r="W259" s="50">
        <f t="shared" si="168"/>
        <v>13.22</v>
      </c>
      <c r="X259" s="50">
        <f t="shared" si="169"/>
        <v>19.829999999999998</v>
      </c>
      <c r="Y259" s="60">
        <f t="shared" si="170"/>
        <v>19.829999999999998</v>
      </c>
      <c r="Z259" s="59"/>
    </row>
    <row r="260" spans="2:26" ht="15.75" x14ac:dyDescent="0.25">
      <c r="B260" s="67"/>
      <c r="C260" s="68"/>
      <c r="D260" s="68"/>
      <c r="E260" s="68"/>
      <c r="F260" s="52" t="s">
        <v>105</v>
      </c>
      <c r="G260" s="51">
        <v>2</v>
      </c>
      <c r="H260" s="51">
        <v>3</v>
      </c>
      <c r="I260" s="51">
        <v>3</v>
      </c>
      <c r="J260" s="50">
        <v>12.7</v>
      </c>
      <c r="K260" s="50">
        <f t="shared" si="159"/>
        <v>0.254</v>
      </c>
      <c r="L260" s="50">
        <f t="shared" si="160"/>
        <v>0.38099999999999995</v>
      </c>
      <c r="M260" s="50">
        <f t="shared" si="161"/>
        <v>0.38099999999999995</v>
      </c>
      <c r="N260" s="50">
        <v>11.5</v>
      </c>
      <c r="O260" s="50">
        <f t="shared" si="162"/>
        <v>0.23</v>
      </c>
      <c r="P260" s="50">
        <f t="shared" si="163"/>
        <v>0.34499999999999997</v>
      </c>
      <c r="Q260" s="50">
        <f t="shared" si="164"/>
        <v>0.34499999999999997</v>
      </c>
      <c r="R260" s="50">
        <v>0.7</v>
      </c>
      <c r="S260" s="50">
        <f t="shared" si="165"/>
        <v>1.3999999999999999E-2</v>
      </c>
      <c r="T260" s="50">
        <f t="shared" si="166"/>
        <v>2.0999999999999998E-2</v>
      </c>
      <c r="U260" s="50">
        <f t="shared" si="167"/>
        <v>2.0999999999999998E-2</v>
      </c>
      <c r="V260" s="50">
        <v>157</v>
      </c>
      <c r="W260" s="50">
        <f t="shared" si="168"/>
        <v>3.14</v>
      </c>
      <c r="X260" s="50">
        <f t="shared" si="169"/>
        <v>4.71</v>
      </c>
      <c r="Y260" s="60">
        <f t="shared" si="170"/>
        <v>4.71</v>
      </c>
      <c r="Z260" s="59"/>
    </row>
    <row r="261" spans="2:26" ht="15.75" x14ac:dyDescent="0.25">
      <c r="B261" s="67"/>
      <c r="C261" s="68"/>
      <c r="D261" s="68"/>
      <c r="E261" s="68"/>
      <c r="F261" s="52" t="s">
        <v>27</v>
      </c>
      <c r="G261" s="51">
        <v>1</v>
      </c>
      <c r="H261" s="51">
        <v>1</v>
      </c>
      <c r="I261" s="51">
        <v>1</v>
      </c>
      <c r="J261" s="50">
        <v>0</v>
      </c>
      <c r="K261" s="50">
        <f t="shared" si="159"/>
        <v>0</v>
      </c>
      <c r="L261" s="50">
        <f t="shared" si="160"/>
        <v>0</v>
      </c>
      <c r="M261" s="50">
        <f t="shared" si="161"/>
        <v>0</v>
      </c>
      <c r="N261" s="50">
        <v>0</v>
      </c>
      <c r="O261" s="50">
        <f t="shared" si="162"/>
        <v>0</v>
      </c>
      <c r="P261" s="50">
        <f t="shared" si="163"/>
        <v>0</v>
      </c>
      <c r="Q261" s="50">
        <f t="shared" si="164"/>
        <v>0</v>
      </c>
      <c r="R261" s="50">
        <v>0</v>
      </c>
      <c r="S261" s="50">
        <f t="shared" si="165"/>
        <v>0</v>
      </c>
      <c r="T261" s="50">
        <f t="shared" si="166"/>
        <v>0</v>
      </c>
      <c r="U261" s="50">
        <f t="shared" si="167"/>
        <v>0</v>
      </c>
      <c r="V261" s="50">
        <v>0</v>
      </c>
      <c r="W261" s="50">
        <f t="shared" si="168"/>
        <v>0</v>
      </c>
      <c r="X261" s="50">
        <f t="shared" si="169"/>
        <v>0</v>
      </c>
      <c r="Y261" s="60">
        <f t="shared" si="170"/>
        <v>0</v>
      </c>
      <c r="Z261" s="59"/>
    </row>
    <row r="262" spans="2:26" ht="15.75" x14ac:dyDescent="0.25">
      <c r="B262" s="67"/>
      <c r="C262" s="68"/>
      <c r="D262" s="68"/>
      <c r="E262" s="68"/>
      <c r="F262" s="52" t="s">
        <v>124</v>
      </c>
      <c r="G262" s="51">
        <v>1</v>
      </c>
      <c r="H262" s="51">
        <v>1</v>
      </c>
      <c r="I262" s="51">
        <v>1</v>
      </c>
      <c r="J262" s="50">
        <v>12.7</v>
      </c>
      <c r="K262" s="50">
        <f t="shared" si="159"/>
        <v>0.127</v>
      </c>
      <c r="L262" s="50">
        <f t="shared" si="160"/>
        <v>0.127</v>
      </c>
      <c r="M262" s="50">
        <f t="shared" si="161"/>
        <v>0.127</v>
      </c>
      <c r="N262" s="50">
        <v>2.7</v>
      </c>
      <c r="O262" s="50">
        <f t="shared" si="162"/>
        <v>2.7000000000000003E-2</v>
      </c>
      <c r="P262" s="50">
        <f t="shared" si="163"/>
        <v>2.7000000000000003E-2</v>
      </c>
      <c r="Q262" s="50">
        <f t="shared" si="164"/>
        <v>2.7000000000000003E-2</v>
      </c>
      <c r="R262" s="50">
        <v>8.5</v>
      </c>
      <c r="S262" s="50">
        <f t="shared" si="165"/>
        <v>8.5000000000000006E-2</v>
      </c>
      <c r="T262" s="50">
        <f t="shared" si="166"/>
        <v>8.5000000000000006E-2</v>
      </c>
      <c r="U262" s="50">
        <f t="shared" si="167"/>
        <v>8.5000000000000006E-2</v>
      </c>
      <c r="V262" s="50">
        <v>109</v>
      </c>
      <c r="W262" s="50">
        <f t="shared" si="168"/>
        <v>1.0900000000000001</v>
      </c>
      <c r="X262" s="50">
        <f t="shared" si="169"/>
        <v>1.0900000000000001</v>
      </c>
      <c r="Y262" s="60">
        <f t="shared" si="170"/>
        <v>1.0900000000000001</v>
      </c>
      <c r="Z262" s="59"/>
    </row>
    <row r="263" spans="2:26" ht="15.75" x14ac:dyDescent="0.25">
      <c r="B263" s="67"/>
      <c r="C263" s="68"/>
      <c r="D263" s="68"/>
      <c r="E263" s="68"/>
      <c r="F263" s="52" t="s">
        <v>125</v>
      </c>
      <c r="G263" s="19">
        <v>28</v>
      </c>
      <c r="H263" s="19">
        <v>37</v>
      </c>
      <c r="I263" s="19">
        <v>37</v>
      </c>
      <c r="J263" s="50">
        <v>18</v>
      </c>
      <c r="K263" s="50">
        <f t="shared" si="159"/>
        <v>5.04</v>
      </c>
      <c r="L263" s="50">
        <f t="shared" si="160"/>
        <v>6.66</v>
      </c>
      <c r="M263" s="50">
        <f t="shared" si="161"/>
        <v>6.66</v>
      </c>
      <c r="N263" s="50">
        <v>0.6</v>
      </c>
      <c r="O263" s="50">
        <f t="shared" si="162"/>
        <v>0.16800000000000001</v>
      </c>
      <c r="P263" s="50">
        <f t="shared" si="163"/>
        <v>0.222</v>
      </c>
      <c r="Q263" s="50">
        <f t="shared" si="164"/>
        <v>0.222</v>
      </c>
      <c r="R263" s="50">
        <v>1.5</v>
      </c>
      <c r="S263" s="50">
        <f t="shared" si="165"/>
        <v>0.42</v>
      </c>
      <c r="T263" s="50">
        <f t="shared" si="166"/>
        <v>0.55500000000000005</v>
      </c>
      <c r="U263" s="50">
        <f t="shared" si="167"/>
        <v>0.55500000000000005</v>
      </c>
      <c r="V263" s="50">
        <v>86</v>
      </c>
      <c r="W263" s="50">
        <f t="shared" si="168"/>
        <v>24.08</v>
      </c>
      <c r="X263" s="50">
        <f t="shared" si="169"/>
        <v>31.82</v>
      </c>
      <c r="Y263" s="60">
        <f t="shared" si="170"/>
        <v>31.82</v>
      </c>
      <c r="Z263" s="59"/>
    </row>
    <row r="264" spans="2:26" ht="15.75" x14ac:dyDescent="0.25">
      <c r="B264" s="67"/>
      <c r="C264" s="68"/>
      <c r="D264" s="68"/>
      <c r="E264" s="68"/>
      <c r="F264" s="52" t="s">
        <v>126</v>
      </c>
      <c r="G264" s="30">
        <v>0.3</v>
      </c>
      <c r="H264" s="30">
        <v>0.3</v>
      </c>
      <c r="I264" s="30">
        <v>0.3</v>
      </c>
      <c r="J264" s="50">
        <v>0.1</v>
      </c>
      <c r="K264" s="50">
        <f t="shared" si="159"/>
        <v>2.9999999999999997E-4</v>
      </c>
      <c r="L264" s="50">
        <f t="shared" si="160"/>
        <v>2.9999999999999997E-4</v>
      </c>
      <c r="M264" s="50">
        <f t="shared" si="161"/>
        <v>2.9999999999999997E-4</v>
      </c>
      <c r="N264" s="50">
        <v>0.1</v>
      </c>
      <c r="O264" s="50">
        <f t="shared" si="162"/>
        <v>2.9999999999999997E-4</v>
      </c>
      <c r="P264" s="50">
        <f t="shared" si="163"/>
        <v>2.9999999999999997E-4</v>
      </c>
      <c r="Q264" s="50">
        <f t="shared" si="164"/>
        <v>2.9999999999999997E-4</v>
      </c>
      <c r="R264" s="50">
        <v>87.6</v>
      </c>
      <c r="S264" s="50">
        <f t="shared" si="165"/>
        <v>0.26279999999999998</v>
      </c>
      <c r="T264" s="50">
        <f t="shared" si="166"/>
        <v>0.26279999999999998</v>
      </c>
      <c r="U264" s="50">
        <f t="shared" si="167"/>
        <v>0.26279999999999998</v>
      </c>
      <c r="V264" s="50">
        <v>351</v>
      </c>
      <c r="W264" s="50">
        <f t="shared" si="168"/>
        <v>1.0529999999999999</v>
      </c>
      <c r="X264" s="50">
        <f t="shared" si="169"/>
        <v>1.0529999999999999</v>
      </c>
      <c r="Y264" s="60">
        <f t="shared" si="170"/>
        <v>1.0529999999999999</v>
      </c>
      <c r="Z264" s="59"/>
    </row>
    <row r="265" spans="2:26" ht="15.75" x14ac:dyDescent="0.25">
      <c r="B265" s="67"/>
      <c r="C265" s="68"/>
      <c r="D265" s="68"/>
      <c r="E265" s="68"/>
      <c r="F265" s="52" t="s">
        <v>24</v>
      </c>
      <c r="G265" s="19">
        <v>1</v>
      </c>
      <c r="H265" s="19">
        <v>1</v>
      </c>
      <c r="I265" s="19">
        <v>1</v>
      </c>
      <c r="J265" s="50">
        <v>0</v>
      </c>
      <c r="K265" s="50">
        <f t="shared" si="159"/>
        <v>0</v>
      </c>
      <c r="L265" s="50">
        <f t="shared" si="160"/>
        <v>0</v>
      </c>
      <c r="M265" s="50">
        <f t="shared" si="161"/>
        <v>0</v>
      </c>
      <c r="N265" s="50">
        <v>99.9</v>
      </c>
      <c r="O265" s="50">
        <f t="shared" si="162"/>
        <v>0.99900000000000011</v>
      </c>
      <c r="P265" s="50">
        <f t="shared" si="163"/>
        <v>0.99900000000000011</v>
      </c>
      <c r="Q265" s="50">
        <f t="shared" si="164"/>
        <v>0.99900000000000011</v>
      </c>
      <c r="R265" s="50">
        <v>0</v>
      </c>
      <c r="S265" s="50">
        <f t="shared" si="165"/>
        <v>0</v>
      </c>
      <c r="T265" s="50">
        <f t="shared" si="166"/>
        <v>0</v>
      </c>
      <c r="U265" s="50">
        <f t="shared" si="167"/>
        <v>0</v>
      </c>
      <c r="V265" s="50">
        <v>899</v>
      </c>
      <c r="W265" s="50">
        <f t="shared" si="168"/>
        <v>8.99</v>
      </c>
      <c r="X265" s="50">
        <f t="shared" si="169"/>
        <v>8.99</v>
      </c>
      <c r="Y265" s="60">
        <f t="shared" si="170"/>
        <v>8.99</v>
      </c>
      <c r="Z265" s="59"/>
    </row>
    <row r="266" spans="2:26" ht="31.5" x14ac:dyDescent="0.25">
      <c r="B266" s="109" t="s">
        <v>37</v>
      </c>
      <c r="C266" s="51">
        <v>20</v>
      </c>
      <c r="D266" s="51">
        <v>35</v>
      </c>
      <c r="E266" s="51">
        <v>40</v>
      </c>
      <c r="F266" s="33" t="s">
        <v>37</v>
      </c>
      <c r="G266" s="19">
        <v>20</v>
      </c>
      <c r="H266" s="19">
        <v>35</v>
      </c>
      <c r="I266" s="19">
        <v>40</v>
      </c>
      <c r="J266" s="50">
        <v>6.5</v>
      </c>
      <c r="K266" s="50">
        <f>G266*J266/100</f>
        <v>1.3</v>
      </c>
      <c r="L266" s="50">
        <f>H266*J266/100</f>
        <v>2.2749999999999999</v>
      </c>
      <c r="M266" s="50">
        <f>I266*J266/100</f>
        <v>2.6</v>
      </c>
      <c r="N266" s="50">
        <v>1</v>
      </c>
      <c r="O266" s="50">
        <f>G266*N266/100</f>
        <v>0.2</v>
      </c>
      <c r="P266" s="50">
        <f>H266*N266/100</f>
        <v>0.35</v>
      </c>
      <c r="Q266" s="50">
        <f>I266*N266/100</f>
        <v>0.4</v>
      </c>
      <c r="R266" s="50">
        <v>40.1</v>
      </c>
      <c r="S266" s="50">
        <f>G266*R266/100</f>
        <v>8.02</v>
      </c>
      <c r="T266" s="50">
        <f>H266*R266/100</f>
        <v>14.035</v>
      </c>
      <c r="U266" s="50">
        <f>I266*R266/100</f>
        <v>16.04</v>
      </c>
      <c r="V266" s="50">
        <v>190</v>
      </c>
      <c r="W266" s="50">
        <f>G266*V266/100</f>
        <v>38</v>
      </c>
      <c r="X266" s="50">
        <f>H266*V266/100</f>
        <v>66.5</v>
      </c>
      <c r="Y266" s="60">
        <f>I266*V266/100</f>
        <v>76</v>
      </c>
      <c r="Z266" s="59"/>
    </row>
    <row r="267" spans="2:26" ht="15.75" x14ac:dyDescent="0.25">
      <c r="B267" s="23"/>
      <c r="C267" s="8"/>
      <c r="D267" s="8"/>
      <c r="E267" s="8"/>
      <c r="F267" s="8"/>
      <c r="G267" s="8"/>
      <c r="H267" s="8"/>
      <c r="I267" s="8"/>
      <c r="J267" s="98"/>
      <c r="K267" s="27">
        <f>SUM(K242:K266)</f>
        <v>34.003800000000005</v>
      </c>
      <c r="L267" s="27">
        <f>SUM(L242:L266)</f>
        <v>38.136800000000008</v>
      </c>
      <c r="M267" s="27">
        <f>SUM(M242:M266)</f>
        <v>45.55380000000001</v>
      </c>
      <c r="N267" s="27"/>
      <c r="O267" s="27">
        <f>SUM(O242:O266)</f>
        <v>35.523600000000002</v>
      </c>
      <c r="P267" s="27">
        <f>SUM(P242:P266)</f>
        <v>40.969600000000007</v>
      </c>
      <c r="Q267" s="27">
        <f>SUM(Q242:Q266)</f>
        <v>48.676600000000008</v>
      </c>
      <c r="R267" s="27"/>
      <c r="S267" s="27">
        <f>SUM(S242:S266)</f>
        <v>102.51629999999999</v>
      </c>
      <c r="T267" s="27">
        <f>SUM(T242:T266)</f>
        <v>117.2543</v>
      </c>
      <c r="U267" s="27">
        <f>SUM(U242:U266)</f>
        <v>123.85929999999999</v>
      </c>
      <c r="V267" s="27"/>
      <c r="W267" s="27">
        <f>SUM(W242:W266)</f>
        <v>844.16500000000008</v>
      </c>
      <c r="X267" s="27">
        <f>SUM(X242:X266)</f>
        <v>966.19500000000039</v>
      </c>
      <c r="Y267" s="114">
        <f>SUM(Y242:Y266)</f>
        <v>1090.4950000000001</v>
      </c>
      <c r="Z267" s="59"/>
    </row>
    <row r="268" spans="2:26" ht="15.75" x14ac:dyDescent="0.25">
      <c r="B268" s="155" t="s">
        <v>132</v>
      </c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7"/>
      <c r="Z268" s="59"/>
    </row>
    <row r="269" spans="2:26" ht="31.5" x14ac:dyDescent="0.25">
      <c r="B269" s="67" t="s">
        <v>113</v>
      </c>
      <c r="C269" s="68" t="s">
        <v>114</v>
      </c>
      <c r="D269" s="68" t="s">
        <v>115</v>
      </c>
      <c r="E269" s="68" t="s">
        <v>116</v>
      </c>
      <c r="F269" s="5" t="s">
        <v>104</v>
      </c>
      <c r="G269" s="19">
        <v>37</v>
      </c>
      <c r="H269" s="19">
        <v>56</v>
      </c>
      <c r="I269" s="19">
        <v>74</v>
      </c>
      <c r="J269" s="50">
        <v>67.7</v>
      </c>
      <c r="K269" s="50">
        <f t="shared" ref="K269:K288" si="171">G269*J269/100</f>
        <v>25.048999999999999</v>
      </c>
      <c r="L269" s="50">
        <f t="shared" ref="L269:L288" si="172">H269*J269/100</f>
        <v>37.912000000000006</v>
      </c>
      <c r="M269" s="50">
        <f t="shared" ref="M269:M288" si="173">I269*J269/100</f>
        <v>50.097999999999999</v>
      </c>
      <c r="N269" s="50">
        <v>18.899999999999999</v>
      </c>
      <c r="O269" s="50">
        <f t="shared" ref="O269:O288" si="174">G269*N269/100</f>
        <v>6.9929999999999994</v>
      </c>
      <c r="P269" s="50">
        <f t="shared" ref="P269:P288" si="175">H269*N269/100</f>
        <v>10.583999999999998</v>
      </c>
      <c r="Q269" s="50">
        <f t="shared" ref="Q269:Q288" si="176">I269*N269/100</f>
        <v>13.985999999999999</v>
      </c>
      <c r="R269" s="50">
        <v>12.4</v>
      </c>
      <c r="S269" s="50">
        <f t="shared" ref="S269:S288" si="177">G269*R269/100</f>
        <v>4.5880000000000001</v>
      </c>
      <c r="T269" s="50">
        <f t="shared" ref="T269:T288" si="178">H269*R269/100</f>
        <v>6.944</v>
      </c>
      <c r="U269" s="50">
        <f t="shared" ref="U269:U288" si="179">I269*R269/100</f>
        <v>9.1760000000000002</v>
      </c>
      <c r="V269" s="50">
        <v>187</v>
      </c>
      <c r="W269" s="50">
        <f t="shared" ref="W269:W288" si="180">G269*V269/100</f>
        <v>69.19</v>
      </c>
      <c r="X269" s="50">
        <f>(H269*V269)/100</f>
        <v>104.72</v>
      </c>
      <c r="Y269" s="60">
        <f>(I269*V269)/100</f>
        <v>138.38</v>
      </c>
      <c r="Z269" s="59"/>
    </row>
    <row r="270" spans="2:26" ht="31.5" x14ac:dyDescent="0.25">
      <c r="B270" s="67"/>
      <c r="C270" s="68"/>
      <c r="D270" s="68"/>
      <c r="E270" s="68"/>
      <c r="F270" s="25" t="s">
        <v>117</v>
      </c>
      <c r="G270" s="19">
        <v>9</v>
      </c>
      <c r="H270" s="19">
        <v>14</v>
      </c>
      <c r="I270" s="19">
        <v>10</v>
      </c>
      <c r="J270" s="50">
        <v>11.1</v>
      </c>
      <c r="K270" s="50">
        <f t="shared" si="171"/>
        <v>0.99899999999999989</v>
      </c>
      <c r="L270" s="50">
        <f t="shared" si="172"/>
        <v>1.554</v>
      </c>
      <c r="M270" s="50">
        <f t="shared" si="173"/>
        <v>1.1100000000000001</v>
      </c>
      <c r="N270" s="50">
        <v>1.5</v>
      </c>
      <c r="O270" s="50">
        <f t="shared" si="174"/>
        <v>0.13500000000000001</v>
      </c>
      <c r="P270" s="50">
        <f t="shared" si="175"/>
        <v>0.21</v>
      </c>
      <c r="Q270" s="50">
        <f t="shared" si="176"/>
        <v>0.15</v>
      </c>
      <c r="R270" s="50">
        <v>67.8</v>
      </c>
      <c r="S270" s="50">
        <f t="shared" si="177"/>
        <v>6.1019999999999994</v>
      </c>
      <c r="T270" s="50">
        <f t="shared" si="178"/>
        <v>9.4919999999999991</v>
      </c>
      <c r="U270" s="50">
        <f t="shared" si="179"/>
        <v>6.78</v>
      </c>
      <c r="V270" s="50">
        <v>329</v>
      </c>
      <c r="W270" s="50">
        <f t="shared" si="180"/>
        <v>29.61</v>
      </c>
      <c r="X270" s="50">
        <f t="shared" ref="X270:X288" si="181">H270*V270/100</f>
        <v>46.06</v>
      </c>
      <c r="Y270" s="60">
        <f t="shared" ref="Y270:Y288" si="182">I270*V270/100</f>
        <v>32.9</v>
      </c>
      <c r="Z270" s="59"/>
    </row>
    <row r="271" spans="2:26" ht="15.75" x14ac:dyDescent="0.25">
      <c r="B271" s="67"/>
      <c r="C271" s="68"/>
      <c r="D271" s="68"/>
      <c r="E271" s="68"/>
      <c r="F271" s="8" t="s">
        <v>36</v>
      </c>
      <c r="G271" s="19">
        <v>12</v>
      </c>
      <c r="H271" s="19">
        <v>17</v>
      </c>
      <c r="I271" s="19">
        <v>24</v>
      </c>
      <c r="J271" s="50">
        <v>7</v>
      </c>
      <c r="K271" s="50">
        <f t="shared" si="171"/>
        <v>0.84</v>
      </c>
      <c r="L271" s="50">
        <f t="shared" si="172"/>
        <v>1.19</v>
      </c>
      <c r="M271" s="50">
        <f t="shared" si="173"/>
        <v>1.68</v>
      </c>
      <c r="N271" s="50">
        <v>7.9</v>
      </c>
      <c r="O271" s="50">
        <f t="shared" si="174"/>
        <v>0.94800000000000006</v>
      </c>
      <c r="P271" s="50">
        <f t="shared" si="175"/>
        <v>1.3430000000000002</v>
      </c>
      <c r="Q271" s="50">
        <f t="shared" si="176"/>
        <v>1.8960000000000001</v>
      </c>
      <c r="R271" s="50">
        <v>9.5</v>
      </c>
      <c r="S271" s="50">
        <f t="shared" si="177"/>
        <v>1.1399999999999999</v>
      </c>
      <c r="T271" s="50">
        <f t="shared" si="178"/>
        <v>1.615</v>
      </c>
      <c r="U271" s="50">
        <f t="shared" si="179"/>
        <v>2.2799999999999998</v>
      </c>
      <c r="V271" s="50">
        <v>135</v>
      </c>
      <c r="W271" s="50">
        <f t="shared" si="180"/>
        <v>16.2</v>
      </c>
      <c r="X271" s="50">
        <f t="shared" si="181"/>
        <v>22.95</v>
      </c>
      <c r="Y271" s="60">
        <f t="shared" si="182"/>
        <v>32.4</v>
      </c>
      <c r="Z271" s="59"/>
    </row>
    <row r="272" spans="2:26" ht="15.75" x14ac:dyDescent="0.25">
      <c r="B272" s="67"/>
      <c r="C272" s="68"/>
      <c r="D272" s="68"/>
      <c r="E272" s="68"/>
      <c r="F272" s="8" t="s">
        <v>118</v>
      </c>
      <c r="G272" s="19">
        <v>5</v>
      </c>
      <c r="H272" s="19">
        <v>8</v>
      </c>
      <c r="I272" s="19">
        <v>10</v>
      </c>
      <c r="J272" s="50">
        <v>12.2</v>
      </c>
      <c r="K272" s="50">
        <f t="shared" si="171"/>
        <v>0.61</v>
      </c>
      <c r="L272" s="50">
        <f t="shared" si="172"/>
        <v>0.97599999999999998</v>
      </c>
      <c r="M272" s="50">
        <f t="shared" si="173"/>
        <v>1.22</v>
      </c>
      <c r="N272" s="50">
        <v>1.5</v>
      </c>
      <c r="O272" s="50">
        <f t="shared" si="174"/>
        <v>7.4999999999999997E-2</v>
      </c>
      <c r="P272" s="50">
        <f t="shared" si="175"/>
        <v>0.12</v>
      </c>
      <c r="Q272" s="50">
        <f t="shared" si="176"/>
        <v>0.15</v>
      </c>
      <c r="R272" s="50">
        <v>76.5</v>
      </c>
      <c r="S272" s="50">
        <f t="shared" si="177"/>
        <v>3.8250000000000002</v>
      </c>
      <c r="T272" s="50">
        <f t="shared" si="178"/>
        <v>6.12</v>
      </c>
      <c r="U272" s="50">
        <f t="shared" si="179"/>
        <v>7.65</v>
      </c>
      <c r="V272" s="50">
        <v>368</v>
      </c>
      <c r="W272" s="50">
        <f t="shared" si="180"/>
        <v>18.399999999999999</v>
      </c>
      <c r="X272" s="50">
        <f t="shared" si="181"/>
        <v>29.44</v>
      </c>
      <c r="Y272" s="60">
        <f t="shared" si="182"/>
        <v>36.799999999999997</v>
      </c>
      <c r="Z272" s="59"/>
    </row>
    <row r="273" spans="2:26" ht="15.75" x14ac:dyDescent="0.25">
      <c r="B273" s="67"/>
      <c r="C273" s="68"/>
      <c r="D273" s="68"/>
      <c r="E273" s="68"/>
      <c r="F273" s="8" t="s">
        <v>96</v>
      </c>
      <c r="G273" s="51">
        <v>3</v>
      </c>
      <c r="H273" s="51">
        <v>5</v>
      </c>
      <c r="I273" s="51">
        <v>6</v>
      </c>
      <c r="J273" s="50">
        <v>0</v>
      </c>
      <c r="K273" s="50">
        <f t="shared" si="171"/>
        <v>0</v>
      </c>
      <c r="L273" s="50">
        <f t="shared" si="172"/>
        <v>0</v>
      </c>
      <c r="M273" s="50">
        <f t="shared" si="173"/>
        <v>0</v>
      </c>
      <c r="N273" s="50">
        <v>99.9</v>
      </c>
      <c r="O273" s="50">
        <f t="shared" si="174"/>
        <v>2.9970000000000003</v>
      </c>
      <c r="P273" s="50">
        <f t="shared" si="175"/>
        <v>4.9950000000000001</v>
      </c>
      <c r="Q273" s="50">
        <f t="shared" si="176"/>
        <v>5.9940000000000007</v>
      </c>
      <c r="R273" s="50">
        <v>0</v>
      </c>
      <c r="S273" s="50">
        <f t="shared" si="177"/>
        <v>0</v>
      </c>
      <c r="T273" s="50">
        <f t="shared" si="178"/>
        <v>0</v>
      </c>
      <c r="U273" s="50">
        <f t="shared" si="179"/>
        <v>0</v>
      </c>
      <c r="V273" s="50">
        <v>899</v>
      </c>
      <c r="W273" s="50">
        <f t="shared" si="180"/>
        <v>26.97</v>
      </c>
      <c r="X273" s="50">
        <f t="shared" si="181"/>
        <v>44.95</v>
      </c>
      <c r="Y273" s="60">
        <f t="shared" si="182"/>
        <v>53.94</v>
      </c>
      <c r="Z273" s="59"/>
    </row>
    <row r="274" spans="2:26" ht="15.75" x14ac:dyDescent="0.25">
      <c r="B274" s="67"/>
      <c r="C274" s="68"/>
      <c r="D274" s="68"/>
      <c r="E274" s="68"/>
      <c r="F274" s="8" t="s">
        <v>23</v>
      </c>
      <c r="G274" s="19">
        <v>18</v>
      </c>
      <c r="H274" s="19">
        <v>27</v>
      </c>
      <c r="I274" s="19">
        <v>36</v>
      </c>
      <c r="J274" s="50">
        <v>1.7</v>
      </c>
      <c r="K274" s="50">
        <f t="shared" si="171"/>
        <v>0.30599999999999999</v>
      </c>
      <c r="L274" s="50">
        <f t="shared" si="172"/>
        <v>0.45899999999999996</v>
      </c>
      <c r="M274" s="50">
        <f t="shared" si="173"/>
        <v>0.61199999999999999</v>
      </c>
      <c r="N274" s="50">
        <v>0</v>
      </c>
      <c r="O274" s="50">
        <f t="shared" si="174"/>
        <v>0</v>
      </c>
      <c r="P274" s="50">
        <f t="shared" si="175"/>
        <v>0</v>
      </c>
      <c r="Q274" s="50">
        <f t="shared" si="176"/>
        <v>0</v>
      </c>
      <c r="R274" s="50">
        <v>9.5</v>
      </c>
      <c r="S274" s="50">
        <f t="shared" si="177"/>
        <v>1.71</v>
      </c>
      <c r="T274" s="50">
        <f t="shared" si="178"/>
        <v>2.5649999999999999</v>
      </c>
      <c r="U274" s="50">
        <f t="shared" si="179"/>
        <v>3.42</v>
      </c>
      <c r="V274" s="50">
        <v>43</v>
      </c>
      <c r="W274" s="50">
        <f t="shared" si="180"/>
        <v>7.74</v>
      </c>
      <c r="X274" s="50">
        <f t="shared" si="181"/>
        <v>11.61</v>
      </c>
      <c r="Y274" s="60">
        <f t="shared" si="182"/>
        <v>15.48</v>
      </c>
      <c r="Z274" s="59"/>
    </row>
    <row r="275" spans="2:26" ht="15.75" x14ac:dyDescent="0.25">
      <c r="B275" s="67"/>
      <c r="C275" s="68"/>
      <c r="D275" s="68"/>
      <c r="E275" s="68"/>
      <c r="F275" s="8" t="s">
        <v>27</v>
      </c>
      <c r="G275" s="51">
        <v>1</v>
      </c>
      <c r="H275" s="51">
        <v>1</v>
      </c>
      <c r="I275" s="51">
        <v>1</v>
      </c>
      <c r="J275" s="50">
        <v>0</v>
      </c>
      <c r="K275" s="50">
        <f t="shared" si="171"/>
        <v>0</v>
      </c>
      <c r="L275" s="50">
        <f t="shared" si="172"/>
        <v>0</v>
      </c>
      <c r="M275" s="50">
        <f t="shared" si="173"/>
        <v>0</v>
      </c>
      <c r="N275" s="50">
        <v>0</v>
      </c>
      <c r="O275" s="50">
        <f t="shared" si="174"/>
        <v>0</v>
      </c>
      <c r="P275" s="50">
        <f t="shared" si="175"/>
        <v>0</v>
      </c>
      <c r="Q275" s="50">
        <f t="shared" si="176"/>
        <v>0</v>
      </c>
      <c r="R275" s="50">
        <v>0</v>
      </c>
      <c r="S275" s="50">
        <f t="shared" si="177"/>
        <v>0</v>
      </c>
      <c r="T275" s="50">
        <f t="shared" si="178"/>
        <v>0</v>
      </c>
      <c r="U275" s="50">
        <f t="shared" si="179"/>
        <v>0</v>
      </c>
      <c r="V275" s="50">
        <v>0</v>
      </c>
      <c r="W275" s="50">
        <f t="shared" si="180"/>
        <v>0</v>
      </c>
      <c r="X275" s="50">
        <f t="shared" si="181"/>
        <v>0</v>
      </c>
      <c r="Y275" s="60">
        <f t="shared" si="182"/>
        <v>0</v>
      </c>
      <c r="Z275" s="59"/>
    </row>
    <row r="276" spans="2:26" ht="15.75" x14ac:dyDescent="0.25">
      <c r="B276" s="67" t="s">
        <v>82</v>
      </c>
      <c r="C276" s="68">
        <v>20</v>
      </c>
      <c r="D276" s="68">
        <v>20</v>
      </c>
      <c r="E276" s="68">
        <v>20</v>
      </c>
      <c r="F276" s="8" t="s">
        <v>95</v>
      </c>
      <c r="G276" s="29">
        <v>20</v>
      </c>
      <c r="H276" s="29">
        <v>20</v>
      </c>
      <c r="I276" s="29">
        <v>20</v>
      </c>
      <c r="J276" s="50">
        <v>2</v>
      </c>
      <c r="K276" s="50">
        <f t="shared" si="171"/>
        <v>0.4</v>
      </c>
      <c r="L276" s="50">
        <f t="shared" si="172"/>
        <v>0.4</v>
      </c>
      <c r="M276" s="50">
        <f t="shared" si="173"/>
        <v>0.4</v>
      </c>
      <c r="N276" s="50">
        <v>0.1</v>
      </c>
      <c r="O276" s="50">
        <f t="shared" si="174"/>
        <v>0.02</v>
      </c>
      <c r="P276" s="50">
        <f t="shared" si="175"/>
        <v>0.02</v>
      </c>
      <c r="Q276" s="50">
        <f t="shared" si="176"/>
        <v>0.02</v>
      </c>
      <c r="R276" s="50">
        <v>1.2</v>
      </c>
      <c r="S276" s="50">
        <f t="shared" si="177"/>
        <v>0.24</v>
      </c>
      <c r="T276" s="50">
        <f t="shared" si="178"/>
        <v>0.24</v>
      </c>
      <c r="U276" s="50">
        <f t="shared" si="179"/>
        <v>0.24</v>
      </c>
      <c r="V276" s="50">
        <v>13</v>
      </c>
      <c r="W276" s="50">
        <f t="shared" si="180"/>
        <v>2.6</v>
      </c>
      <c r="X276" s="50">
        <f t="shared" si="181"/>
        <v>2.6</v>
      </c>
      <c r="Y276" s="60">
        <f t="shared" si="182"/>
        <v>2.6</v>
      </c>
      <c r="Z276" s="59"/>
    </row>
    <row r="277" spans="2:26" ht="15.75" x14ac:dyDescent="0.25">
      <c r="B277" s="67"/>
      <c r="C277" s="68"/>
      <c r="D277" s="68"/>
      <c r="E277" s="68"/>
      <c r="F277" s="8" t="s">
        <v>96</v>
      </c>
      <c r="G277" s="29">
        <v>4</v>
      </c>
      <c r="H277" s="29">
        <v>4</v>
      </c>
      <c r="I277" s="29">
        <v>4</v>
      </c>
      <c r="J277" s="50">
        <v>0</v>
      </c>
      <c r="K277" s="50">
        <f t="shared" si="171"/>
        <v>0</v>
      </c>
      <c r="L277" s="50">
        <f t="shared" si="172"/>
        <v>0</v>
      </c>
      <c r="M277" s="50">
        <f t="shared" si="173"/>
        <v>0</v>
      </c>
      <c r="N277" s="50">
        <v>99.9</v>
      </c>
      <c r="O277" s="50">
        <f t="shared" si="174"/>
        <v>3.9960000000000004</v>
      </c>
      <c r="P277" s="50">
        <f t="shared" si="175"/>
        <v>3.9960000000000004</v>
      </c>
      <c r="Q277" s="50">
        <f t="shared" si="176"/>
        <v>3.9960000000000004</v>
      </c>
      <c r="R277" s="50">
        <v>0</v>
      </c>
      <c r="S277" s="50">
        <f t="shared" si="177"/>
        <v>0</v>
      </c>
      <c r="T277" s="50">
        <f t="shared" si="178"/>
        <v>0</v>
      </c>
      <c r="U277" s="50">
        <f t="shared" si="179"/>
        <v>0</v>
      </c>
      <c r="V277" s="50">
        <v>899</v>
      </c>
      <c r="W277" s="50">
        <f t="shared" si="180"/>
        <v>35.96</v>
      </c>
      <c r="X277" s="50">
        <f t="shared" si="181"/>
        <v>35.96</v>
      </c>
      <c r="Y277" s="60">
        <f t="shared" si="182"/>
        <v>35.96</v>
      </c>
      <c r="Z277" s="59"/>
    </row>
    <row r="278" spans="2:26" ht="15.75" x14ac:dyDescent="0.25">
      <c r="B278" s="67"/>
      <c r="C278" s="68"/>
      <c r="D278" s="68"/>
      <c r="E278" s="68"/>
      <c r="F278" s="8" t="s">
        <v>26</v>
      </c>
      <c r="G278" s="29">
        <v>10</v>
      </c>
      <c r="H278" s="29">
        <v>10</v>
      </c>
      <c r="I278" s="29">
        <v>10</v>
      </c>
      <c r="J278" s="50">
        <v>11.1</v>
      </c>
      <c r="K278" s="50">
        <f t="shared" si="171"/>
        <v>1.1100000000000001</v>
      </c>
      <c r="L278" s="50">
        <f t="shared" si="172"/>
        <v>1.1100000000000001</v>
      </c>
      <c r="M278" s="50">
        <f t="shared" si="173"/>
        <v>1.1100000000000001</v>
      </c>
      <c r="N278" s="50">
        <v>1.5</v>
      </c>
      <c r="O278" s="50">
        <f t="shared" si="174"/>
        <v>0.15</v>
      </c>
      <c r="P278" s="50">
        <f t="shared" si="175"/>
        <v>0.15</v>
      </c>
      <c r="Q278" s="50">
        <f t="shared" si="176"/>
        <v>0.15</v>
      </c>
      <c r="R278" s="50">
        <v>67.8</v>
      </c>
      <c r="S278" s="50">
        <f t="shared" si="177"/>
        <v>6.78</v>
      </c>
      <c r="T278" s="50">
        <f t="shared" si="178"/>
        <v>6.78</v>
      </c>
      <c r="U278" s="50">
        <f t="shared" si="179"/>
        <v>6.78</v>
      </c>
      <c r="V278" s="50">
        <v>329</v>
      </c>
      <c r="W278" s="50">
        <f t="shared" si="180"/>
        <v>32.9</v>
      </c>
      <c r="X278" s="50">
        <f t="shared" si="181"/>
        <v>32.9</v>
      </c>
      <c r="Y278" s="60">
        <f t="shared" si="182"/>
        <v>32.9</v>
      </c>
      <c r="Z278" s="59"/>
    </row>
    <row r="279" spans="2:26" ht="15.75" x14ac:dyDescent="0.25">
      <c r="B279" s="67"/>
      <c r="C279" s="68"/>
      <c r="D279" s="68"/>
      <c r="E279" s="68"/>
      <c r="F279" s="8" t="s">
        <v>97</v>
      </c>
      <c r="G279" s="29">
        <v>20</v>
      </c>
      <c r="H279" s="29">
        <v>20</v>
      </c>
      <c r="I279" s="29">
        <v>20</v>
      </c>
      <c r="J279" s="50">
        <v>3.6</v>
      </c>
      <c r="K279" s="50">
        <f t="shared" si="171"/>
        <v>0.72</v>
      </c>
      <c r="L279" s="50">
        <f t="shared" si="172"/>
        <v>0.72</v>
      </c>
      <c r="M279" s="50">
        <f t="shared" si="173"/>
        <v>0.72</v>
      </c>
      <c r="N279" s="50">
        <v>0</v>
      </c>
      <c r="O279" s="50">
        <f t="shared" si="174"/>
        <v>0</v>
      </c>
      <c r="P279" s="50">
        <f t="shared" si="175"/>
        <v>0</v>
      </c>
      <c r="Q279" s="50">
        <f t="shared" si="176"/>
        <v>0</v>
      </c>
      <c r="R279" s="50">
        <v>11.8</v>
      </c>
      <c r="S279" s="50">
        <f t="shared" si="177"/>
        <v>2.36</v>
      </c>
      <c r="T279" s="50">
        <f t="shared" si="178"/>
        <v>2.36</v>
      </c>
      <c r="U279" s="50">
        <f t="shared" si="179"/>
        <v>2.36</v>
      </c>
      <c r="V279" s="50">
        <v>63</v>
      </c>
      <c r="W279" s="50">
        <f t="shared" si="180"/>
        <v>12.6</v>
      </c>
      <c r="X279" s="50">
        <f t="shared" si="181"/>
        <v>12.6</v>
      </c>
      <c r="Y279" s="60">
        <f t="shared" si="182"/>
        <v>12.6</v>
      </c>
      <c r="Z279" s="59"/>
    </row>
    <row r="280" spans="2:26" ht="15.75" x14ac:dyDescent="0.25">
      <c r="B280" s="67"/>
      <c r="C280" s="68"/>
      <c r="D280" s="68"/>
      <c r="E280" s="68"/>
      <c r="F280" s="8" t="s">
        <v>22</v>
      </c>
      <c r="G280" s="29">
        <v>16</v>
      </c>
      <c r="H280" s="29">
        <v>16</v>
      </c>
      <c r="I280" s="29">
        <v>16</v>
      </c>
      <c r="J280" s="50">
        <v>1.3</v>
      </c>
      <c r="K280" s="50">
        <f t="shared" si="171"/>
        <v>0.20800000000000002</v>
      </c>
      <c r="L280" s="50">
        <f t="shared" si="172"/>
        <v>0.20800000000000002</v>
      </c>
      <c r="M280" s="50">
        <f t="shared" si="173"/>
        <v>0.20800000000000002</v>
      </c>
      <c r="N280" s="50">
        <v>0.1</v>
      </c>
      <c r="O280" s="50">
        <f t="shared" si="174"/>
        <v>1.6E-2</v>
      </c>
      <c r="P280" s="50">
        <f t="shared" si="175"/>
        <v>1.6E-2</v>
      </c>
      <c r="Q280" s="50">
        <f t="shared" si="176"/>
        <v>1.6E-2</v>
      </c>
      <c r="R280" s="50">
        <v>7</v>
      </c>
      <c r="S280" s="50">
        <f t="shared" si="177"/>
        <v>1.1200000000000001</v>
      </c>
      <c r="T280" s="50">
        <f t="shared" si="178"/>
        <v>1.1200000000000001</v>
      </c>
      <c r="U280" s="50">
        <f t="shared" si="179"/>
        <v>1.1200000000000001</v>
      </c>
      <c r="V280" s="50">
        <v>33</v>
      </c>
      <c r="W280" s="50">
        <f t="shared" si="180"/>
        <v>5.28</v>
      </c>
      <c r="X280" s="50">
        <f t="shared" si="181"/>
        <v>5.28</v>
      </c>
      <c r="Y280" s="60">
        <f t="shared" si="182"/>
        <v>5.28</v>
      </c>
      <c r="Z280" s="59"/>
    </row>
    <row r="281" spans="2:26" ht="15.75" x14ac:dyDescent="0.25">
      <c r="B281" s="67"/>
      <c r="C281" s="68"/>
      <c r="D281" s="68"/>
      <c r="E281" s="68"/>
      <c r="F281" s="8" t="s">
        <v>23</v>
      </c>
      <c r="G281" s="29">
        <v>4</v>
      </c>
      <c r="H281" s="29">
        <v>4</v>
      </c>
      <c r="I281" s="29">
        <v>4</v>
      </c>
      <c r="J281" s="50">
        <v>1.7</v>
      </c>
      <c r="K281" s="50">
        <f t="shared" si="171"/>
        <v>6.8000000000000005E-2</v>
      </c>
      <c r="L281" s="50">
        <f t="shared" si="172"/>
        <v>6.8000000000000005E-2</v>
      </c>
      <c r="M281" s="50">
        <f t="shared" si="173"/>
        <v>6.8000000000000005E-2</v>
      </c>
      <c r="N281" s="50">
        <v>0</v>
      </c>
      <c r="O281" s="50">
        <f t="shared" si="174"/>
        <v>0</v>
      </c>
      <c r="P281" s="50">
        <f t="shared" si="175"/>
        <v>0</v>
      </c>
      <c r="Q281" s="50">
        <f t="shared" si="176"/>
        <v>0</v>
      </c>
      <c r="R281" s="50">
        <v>9.5</v>
      </c>
      <c r="S281" s="50">
        <f t="shared" si="177"/>
        <v>0.38</v>
      </c>
      <c r="T281" s="50">
        <f t="shared" si="178"/>
        <v>0.38</v>
      </c>
      <c r="U281" s="50">
        <f t="shared" si="179"/>
        <v>0.38</v>
      </c>
      <c r="V281" s="50">
        <v>43</v>
      </c>
      <c r="W281" s="50">
        <f t="shared" si="180"/>
        <v>1.72</v>
      </c>
      <c r="X281" s="50">
        <f t="shared" si="181"/>
        <v>1.72</v>
      </c>
      <c r="Y281" s="60">
        <f t="shared" si="182"/>
        <v>1.72</v>
      </c>
      <c r="Z281" s="59"/>
    </row>
    <row r="282" spans="2:26" ht="15.75" x14ac:dyDescent="0.25">
      <c r="B282" s="67"/>
      <c r="C282" s="68"/>
      <c r="D282" s="68"/>
      <c r="E282" s="68"/>
      <c r="F282" s="8" t="s">
        <v>35</v>
      </c>
      <c r="G282" s="29">
        <v>3</v>
      </c>
      <c r="H282" s="29">
        <v>3</v>
      </c>
      <c r="I282" s="29">
        <v>3</v>
      </c>
      <c r="J282" s="50">
        <v>0</v>
      </c>
      <c r="K282" s="50">
        <f t="shared" si="171"/>
        <v>0</v>
      </c>
      <c r="L282" s="50">
        <f t="shared" si="172"/>
        <v>0</v>
      </c>
      <c r="M282" s="50">
        <f t="shared" si="173"/>
        <v>0</v>
      </c>
      <c r="N282" s="50">
        <v>0</v>
      </c>
      <c r="O282" s="50">
        <f t="shared" si="174"/>
        <v>0</v>
      </c>
      <c r="P282" s="50">
        <f t="shared" si="175"/>
        <v>0</v>
      </c>
      <c r="Q282" s="50">
        <f t="shared" si="176"/>
        <v>0</v>
      </c>
      <c r="R282" s="50">
        <v>99.8</v>
      </c>
      <c r="S282" s="50">
        <f t="shared" si="177"/>
        <v>2.9939999999999998</v>
      </c>
      <c r="T282" s="50">
        <f t="shared" si="178"/>
        <v>2.9939999999999998</v>
      </c>
      <c r="U282" s="50">
        <f t="shared" si="179"/>
        <v>2.9939999999999998</v>
      </c>
      <c r="V282" s="50">
        <v>374</v>
      </c>
      <c r="W282" s="50">
        <f t="shared" si="180"/>
        <v>11.22</v>
      </c>
      <c r="X282" s="50">
        <f t="shared" si="181"/>
        <v>11.22</v>
      </c>
      <c r="Y282" s="60">
        <f t="shared" si="182"/>
        <v>11.22</v>
      </c>
      <c r="Z282" s="59"/>
    </row>
    <row r="283" spans="2:26" ht="15.75" x14ac:dyDescent="0.25">
      <c r="B283" s="67"/>
      <c r="C283" s="68"/>
      <c r="D283" s="68"/>
      <c r="E283" s="68"/>
      <c r="F283" s="8" t="s">
        <v>27</v>
      </c>
      <c r="G283" s="29">
        <v>1</v>
      </c>
      <c r="H283" s="29">
        <v>1</v>
      </c>
      <c r="I283" s="29">
        <v>1</v>
      </c>
      <c r="J283" s="50">
        <v>0</v>
      </c>
      <c r="K283" s="50">
        <f t="shared" si="171"/>
        <v>0</v>
      </c>
      <c r="L283" s="50">
        <f t="shared" si="172"/>
        <v>0</v>
      </c>
      <c r="M283" s="50">
        <f t="shared" si="173"/>
        <v>0</v>
      </c>
      <c r="N283" s="50">
        <v>0</v>
      </c>
      <c r="O283" s="50">
        <f t="shared" si="174"/>
        <v>0</v>
      </c>
      <c r="P283" s="50">
        <f t="shared" si="175"/>
        <v>0</v>
      </c>
      <c r="Q283" s="50">
        <f t="shared" si="176"/>
        <v>0</v>
      </c>
      <c r="R283" s="50">
        <v>0</v>
      </c>
      <c r="S283" s="50">
        <f t="shared" si="177"/>
        <v>0</v>
      </c>
      <c r="T283" s="50">
        <f t="shared" si="178"/>
        <v>0</v>
      </c>
      <c r="U283" s="50">
        <f t="shared" si="179"/>
        <v>0</v>
      </c>
      <c r="V283" s="50">
        <v>0</v>
      </c>
      <c r="W283" s="50">
        <f t="shared" si="180"/>
        <v>0</v>
      </c>
      <c r="X283" s="50">
        <f t="shared" si="181"/>
        <v>0</v>
      </c>
      <c r="Y283" s="60">
        <f t="shared" si="182"/>
        <v>0</v>
      </c>
      <c r="Z283" s="59"/>
    </row>
    <row r="284" spans="2:26" ht="15.75" x14ac:dyDescent="0.25">
      <c r="B284" s="67" t="s">
        <v>119</v>
      </c>
      <c r="C284" s="68">
        <v>100</v>
      </c>
      <c r="D284" s="68">
        <v>130</v>
      </c>
      <c r="E284" s="68">
        <v>150</v>
      </c>
      <c r="F284" s="8" t="s">
        <v>67</v>
      </c>
      <c r="G284" s="51">
        <v>88</v>
      </c>
      <c r="H284" s="51">
        <v>117</v>
      </c>
      <c r="I284" s="51">
        <v>135</v>
      </c>
      <c r="J284" s="50">
        <v>2</v>
      </c>
      <c r="K284" s="50">
        <f t="shared" si="171"/>
        <v>1.76</v>
      </c>
      <c r="L284" s="50">
        <f t="shared" si="172"/>
        <v>2.34</v>
      </c>
      <c r="M284" s="50">
        <f t="shared" si="173"/>
        <v>2.7</v>
      </c>
      <c r="N284" s="50">
        <v>0.1</v>
      </c>
      <c r="O284" s="50">
        <f t="shared" si="174"/>
        <v>8.8000000000000009E-2</v>
      </c>
      <c r="P284" s="50">
        <f t="shared" si="175"/>
        <v>0.11700000000000001</v>
      </c>
      <c r="Q284" s="50">
        <f t="shared" si="176"/>
        <v>0.13500000000000001</v>
      </c>
      <c r="R284" s="50">
        <v>19.7</v>
      </c>
      <c r="S284" s="50">
        <f t="shared" si="177"/>
        <v>17.335999999999999</v>
      </c>
      <c r="T284" s="50">
        <f t="shared" si="178"/>
        <v>23.048999999999999</v>
      </c>
      <c r="U284" s="50">
        <f t="shared" si="179"/>
        <v>26.594999999999999</v>
      </c>
      <c r="V284" s="50">
        <v>83</v>
      </c>
      <c r="W284" s="50">
        <f t="shared" si="180"/>
        <v>73.040000000000006</v>
      </c>
      <c r="X284" s="50">
        <f t="shared" si="181"/>
        <v>97.11</v>
      </c>
      <c r="Y284" s="60">
        <f t="shared" si="182"/>
        <v>112.05</v>
      </c>
      <c r="Z284" s="59"/>
    </row>
    <row r="285" spans="2:26" ht="15.75" x14ac:dyDescent="0.25">
      <c r="B285" s="67"/>
      <c r="C285" s="68"/>
      <c r="D285" s="68"/>
      <c r="E285" s="68"/>
      <c r="F285" s="8" t="s">
        <v>36</v>
      </c>
      <c r="G285" s="51">
        <v>15</v>
      </c>
      <c r="H285" s="51">
        <v>20</v>
      </c>
      <c r="I285" s="51">
        <v>23</v>
      </c>
      <c r="J285" s="50">
        <v>7</v>
      </c>
      <c r="K285" s="50">
        <f t="shared" si="171"/>
        <v>1.05</v>
      </c>
      <c r="L285" s="50">
        <f t="shared" si="172"/>
        <v>1.4</v>
      </c>
      <c r="M285" s="50">
        <f t="shared" si="173"/>
        <v>1.61</v>
      </c>
      <c r="N285" s="50">
        <v>7.9</v>
      </c>
      <c r="O285" s="50">
        <f t="shared" si="174"/>
        <v>1.1850000000000001</v>
      </c>
      <c r="P285" s="50">
        <f t="shared" si="175"/>
        <v>1.58</v>
      </c>
      <c r="Q285" s="50">
        <f t="shared" si="176"/>
        <v>1.8170000000000002</v>
      </c>
      <c r="R285" s="50">
        <v>9.5</v>
      </c>
      <c r="S285" s="50">
        <f t="shared" si="177"/>
        <v>1.425</v>
      </c>
      <c r="T285" s="50">
        <f t="shared" si="178"/>
        <v>1.9</v>
      </c>
      <c r="U285" s="50">
        <f t="shared" si="179"/>
        <v>2.1850000000000001</v>
      </c>
      <c r="V285" s="50">
        <v>135</v>
      </c>
      <c r="W285" s="50">
        <f t="shared" si="180"/>
        <v>20.25</v>
      </c>
      <c r="X285" s="50">
        <f t="shared" si="181"/>
        <v>27</v>
      </c>
      <c r="Y285" s="60">
        <f t="shared" si="182"/>
        <v>31.05</v>
      </c>
      <c r="Z285" s="59"/>
    </row>
    <row r="286" spans="2:26" ht="15.75" x14ac:dyDescent="0.25">
      <c r="B286" s="67"/>
      <c r="C286" s="68"/>
      <c r="D286" s="68"/>
      <c r="E286" s="68"/>
      <c r="F286" s="8" t="s">
        <v>120</v>
      </c>
      <c r="G286" s="51">
        <v>2</v>
      </c>
      <c r="H286" s="51">
        <v>3</v>
      </c>
      <c r="I286" s="51">
        <v>4</v>
      </c>
      <c r="J286" s="50">
        <v>0.3</v>
      </c>
      <c r="K286" s="50">
        <f t="shared" si="171"/>
        <v>6.0000000000000001E-3</v>
      </c>
      <c r="L286" s="50">
        <f t="shared" si="172"/>
        <v>8.9999999999999993E-3</v>
      </c>
      <c r="M286" s="50">
        <f t="shared" si="173"/>
        <v>1.2E-2</v>
      </c>
      <c r="N286" s="50">
        <v>82</v>
      </c>
      <c r="O286" s="50">
        <f t="shared" si="174"/>
        <v>1.64</v>
      </c>
      <c r="P286" s="50">
        <f t="shared" si="175"/>
        <v>2.46</v>
      </c>
      <c r="Q286" s="50">
        <f t="shared" si="176"/>
        <v>3.28</v>
      </c>
      <c r="R286" s="50">
        <v>1</v>
      </c>
      <c r="S286" s="50">
        <f t="shared" si="177"/>
        <v>0.02</v>
      </c>
      <c r="T286" s="50">
        <f t="shared" si="178"/>
        <v>0.03</v>
      </c>
      <c r="U286" s="50">
        <f t="shared" si="179"/>
        <v>0.04</v>
      </c>
      <c r="V286" s="50">
        <v>749</v>
      </c>
      <c r="W286" s="50">
        <f t="shared" si="180"/>
        <v>14.98</v>
      </c>
      <c r="X286" s="50">
        <f t="shared" si="181"/>
        <v>22.47</v>
      </c>
      <c r="Y286" s="60">
        <f t="shared" si="182"/>
        <v>29.96</v>
      </c>
      <c r="Z286" s="59"/>
    </row>
    <row r="287" spans="2:26" ht="15.75" x14ac:dyDescent="0.25">
      <c r="B287" s="67"/>
      <c r="C287" s="68"/>
      <c r="D287" s="68"/>
      <c r="E287" s="68"/>
      <c r="F287" s="8" t="s">
        <v>27</v>
      </c>
      <c r="G287" s="51">
        <v>1</v>
      </c>
      <c r="H287" s="51">
        <v>1</v>
      </c>
      <c r="I287" s="51">
        <v>1</v>
      </c>
      <c r="J287" s="50">
        <v>0</v>
      </c>
      <c r="K287" s="50">
        <f t="shared" si="171"/>
        <v>0</v>
      </c>
      <c r="L287" s="50">
        <f t="shared" si="172"/>
        <v>0</v>
      </c>
      <c r="M287" s="50">
        <f t="shared" si="173"/>
        <v>0</v>
      </c>
      <c r="N287" s="50">
        <v>0</v>
      </c>
      <c r="O287" s="50">
        <f t="shared" si="174"/>
        <v>0</v>
      </c>
      <c r="P287" s="50">
        <f t="shared" si="175"/>
        <v>0</v>
      </c>
      <c r="Q287" s="50">
        <f t="shared" si="176"/>
        <v>0</v>
      </c>
      <c r="R287" s="50">
        <v>0</v>
      </c>
      <c r="S287" s="50">
        <f t="shared" si="177"/>
        <v>0</v>
      </c>
      <c r="T287" s="50">
        <f t="shared" si="178"/>
        <v>0</v>
      </c>
      <c r="U287" s="50">
        <f t="shared" si="179"/>
        <v>0</v>
      </c>
      <c r="V287" s="50">
        <v>0</v>
      </c>
      <c r="W287" s="50">
        <f t="shared" si="180"/>
        <v>0</v>
      </c>
      <c r="X287" s="50">
        <f t="shared" si="181"/>
        <v>0</v>
      </c>
      <c r="Y287" s="60">
        <f t="shared" si="182"/>
        <v>0</v>
      </c>
      <c r="Z287" s="59"/>
    </row>
    <row r="288" spans="2:26" ht="15.75" x14ac:dyDescent="0.25">
      <c r="B288" s="67"/>
      <c r="C288" s="68"/>
      <c r="D288" s="68"/>
      <c r="E288" s="68"/>
      <c r="F288" s="8" t="s">
        <v>85</v>
      </c>
      <c r="G288" s="51">
        <v>5</v>
      </c>
      <c r="H288" s="51">
        <v>5</v>
      </c>
      <c r="I288" s="51">
        <v>5</v>
      </c>
      <c r="J288" s="50">
        <v>1.3</v>
      </c>
      <c r="K288" s="50">
        <f t="shared" si="171"/>
        <v>6.5000000000000002E-2</v>
      </c>
      <c r="L288" s="50">
        <f t="shared" si="172"/>
        <v>6.5000000000000002E-2</v>
      </c>
      <c r="M288" s="50">
        <f t="shared" si="173"/>
        <v>6.5000000000000002E-2</v>
      </c>
      <c r="N288" s="50">
        <v>72.5</v>
      </c>
      <c r="O288" s="50">
        <f t="shared" si="174"/>
        <v>3.625</v>
      </c>
      <c r="P288" s="50">
        <f t="shared" si="175"/>
        <v>3.625</v>
      </c>
      <c r="Q288" s="50">
        <f t="shared" si="176"/>
        <v>3.625</v>
      </c>
      <c r="R288" s="50">
        <v>0.9</v>
      </c>
      <c r="S288" s="50">
        <f t="shared" si="177"/>
        <v>4.4999999999999998E-2</v>
      </c>
      <c r="T288" s="50">
        <f t="shared" si="178"/>
        <v>4.4999999999999998E-2</v>
      </c>
      <c r="U288" s="50">
        <f t="shared" si="179"/>
        <v>4.4999999999999998E-2</v>
      </c>
      <c r="V288" s="50">
        <v>661</v>
      </c>
      <c r="W288" s="50">
        <f t="shared" si="180"/>
        <v>33.049999999999997</v>
      </c>
      <c r="X288" s="50">
        <f t="shared" si="181"/>
        <v>33.049999999999997</v>
      </c>
      <c r="Y288" s="60">
        <f t="shared" si="182"/>
        <v>33.049999999999997</v>
      </c>
      <c r="Z288" s="59"/>
    </row>
    <row r="289" spans="2:26" ht="15.75" x14ac:dyDescent="0.25">
      <c r="B289" s="122" t="s">
        <v>106</v>
      </c>
      <c r="C289" s="51">
        <v>200</v>
      </c>
      <c r="D289" s="51">
        <v>200</v>
      </c>
      <c r="E289" s="51">
        <v>200</v>
      </c>
      <c r="F289" s="5" t="s">
        <v>107</v>
      </c>
      <c r="G289" s="51">
        <v>200</v>
      </c>
      <c r="H289" s="51">
        <v>200</v>
      </c>
      <c r="I289" s="51">
        <v>200</v>
      </c>
      <c r="J289" s="50">
        <v>0.5</v>
      </c>
      <c r="K289" s="50">
        <f>G289*J289/100</f>
        <v>1</v>
      </c>
      <c r="L289" s="50">
        <f>H289*J289/100</f>
        <v>1</v>
      </c>
      <c r="M289" s="50">
        <f>I289*J289/100</f>
        <v>1</v>
      </c>
      <c r="N289" s="50">
        <v>0.1</v>
      </c>
      <c r="O289" s="50">
        <f>G289*N289/100</f>
        <v>0.2</v>
      </c>
      <c r="P289" s="50">
        <f>H289*N289/100</f>
        <v>0.2</v>
      </c>
      <c r="Q289" s="50">
        <f>I289*N289/100</f>
        <v>0.2</v>
      </c>
      <c r="R289" s="50">
        <v>10.1</v>
      </c>
      <c r="S289" s="50">
        <f>G289*R289/100</f>
        <v>20.2</v>
      </c>
      <c r="T289" s="50">
        <f>H289*R289/100</f>
        <v>20.2</v>
      </c>
      <c r="U289" s="50">
        <f>I289*R289/100</f>
        <v>20.2</v>
      </c>
      <c r="V289" s="50">
        <v>46</v>
      </c>
      <c r="W289" s="50">
        <f>G289*V289/100</f>
        <v>92</v>
      </c>
      <c r="X289" s="50">
        <f>H289*V289/100</f>
        <v>92</v>
      </c>
      <c r="Y289" s="60">
        <f>I289*V289/100</f>
        <v>92</v>
      </c>
      <c r="Z289" s="59"/>
    </row>
    <row r="290" spans="2:26" ht="31.5" x14ac:dyDescent="0.25">
      <c r="B290" s="109" t="s">
        <v>37</v>
      </c>
      <c r="C290" s="51">
        <v>20</v>
      </c>
      <c r="D290" s="51">
        <v>35</v>
      </c>
      <c r="E290" s="51">
        <v>40</v>
      </c>
      <c r="F290" s="11" t="s">
        <v>37</v>
      </c>
      <c r="G290" s="19">
        <v>20</v>
      </c>
      <c r="H290" s="19">
        <v>35</v>
      </c>
      <c r="I290" s="19">
        <v>40</v>
      </c>
      <c r="J290" s="50">
        <v>6.5</v>
      </c>
      <c r="K290" s="50">
        <f t="shared" ref="K290" si="183">G290*J290/100</f>
        <v>1.3</v>
      </c>
      <c r="L290" s="50">
        <f t="shared" ref="L290" si="184">H290*J290/100</f>
        <v>2.2749999999999999</v>
      </c>
      <c r="M290" s="50">
        <f t="shared" ref="M290" si="185">I290*J290/100</f>
        <v>2.6</v>
      </c>
      <c r="N290" s="50">
        <v>1</v>
      </c>
      <c r="O290" s="50">
        <f t="shared" ref="O290" si="186">G290*N290/100</f>
        <v>0.2</v>
      </c>
      <c r="P290" s="50">
        <f t="shared" ref="P290" si="187">H290*N290/100</f>
        <v>0.35</v>
      </c>
      <c r="Q290" s="50">
        <f t="shared" ref="Q290" si="188">I290*N290/100</f>
        <v>0.4</v>
      </c>
      <c r="R290" s="50">
        <v>40.1</v>
      </c>
      <c r="S290" s="50">
        <f t="shared" ref="S290" si="189">G290*R290/100</f>
        <v>8.02</v>
      </c>
      <c r="T290" s="50">
        <f t="shared" ref="T290" si="190">H290*R290/100</f>
        <v>14.035</v>
      </c>
      <c r="U290" s="50">
        <f t="shared" ref="U290" si="191">I290*R290/100</f>
        <v>16.04</v>
      </c>
      <c r="V290" s="50">
        <v>190</v>
      </c>
      <c r="W290" s="50">
        <f t="shared" ref="W290" si="192">G290*V290/100</f>
        <v>38</v>
      </c>
      <c r="X290" s="50">
        <f t="shared" ref="X290" si="193">H290*V290/100</f>
        <v>66.5</v>
      </c>
      <c r="Y290" s="60">
        <f t="shared" ref="Y290" si="194">I290*V290/100</f>
        <v>76</v>
      </c>
      <c r="Z290" s="59"/>
    </row>
    <row r="291" spans="2:26" ht="15.75" x14ac:dyDescent="0.25">
      <c r="B291" s="151"/>
      <c r="C291" s="49"/>
      <c r="D291" s="49"/>
      <c r="E291" s="49"/>
      <c r="F291" s="49"/>
      <c r="G291" s="49"/>
      <c r="H291" s="49"/>
      <c r="I291" s="49"/>
      <c r="J291" s="49"/>
      <c r="K291" s="152">
        <f>SUM(K269:K290)</f>
        <v>35.490999999999985</v>
      </c>
      <c r="L291" s="152">
        <f>SUM(L269:L290)</f>
        <v>51.685999999999993</v>
      </c>
      <c r="M291" s="152">
        <f>SUM(M269:M290)</f>
        <v>65.212999999999994</v>
      </c>
      <c r="N291" s="152"/>
      <c r="O291" s="152">
        <f>SUM(O269:O290)</f>
        <v>22.267999999999997</v>
      </c>
      <c r="P291" s="152">
        <f>SUM(P269:P290)</f>
        <v>29.766000000000002</v>
      </c>
      <c r="Q291" s="152">
        <f>SUM(Q269:Q290)</f>
        <v>35.815000000000005</v>
      </c>
      <c r="R291" s="152"/>
      <c r="S291" s="152">
        <f>SUM(S269:S290)</f>
        <v>78.284999999999997</v>
      </c>
      <c r="T291" s="152">
        <f>SUM(T269:T290)</f>
        <v>99.869</v>
      </c>
      <c r="U291" s="152">
        <f>SUM(U269:U290)</f>
        <v>108.28500000000003</v>
      </c>
      <c r="V291" s="152"/>
      <c r="W291" s="152">
        <f>SUM(W269:W290)</f>
        <v>541.71</v>
      </c>
      <c r="X291" s="152">
        <f>SUM(X269:X290)</f>
        <v>700.14</v>
      </c>
      <c r="Y291" s="154">
        <f>SUM(Y269:Y290)</f>
        <v>786.29</v>
      </c>
      <c r="Z291" s="59"/>
    </row>
    <row r="292" spans="2:26" ht="15.75" x14ac:dyDescent="0.25">
      <c r="B292" s="146" t="s">
        <v>90</v>
      </c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147"/>
      <c r="Z292" s="59"/>
    </row>
    <row r="293" spans="2:26" ht="15.75" x14ac:dyDescent="0.25">
      <c r="B293" s="67" t="s">
        <v>154</v>
      </c>
      <c r="C293" s="68">
        <v>60</v>
      </c>
      <c r="D293" s="68">
        <v>100</v>
      </c>
      <c r="E293" s="68">
        <v>100</v>
      </c>
      <c r="F293" s="8" t="s">
        <v>155</v>
      </c>
      <c r="G293" s="29">
        <v>37</v>
      </c>
      <c r="H293" s="29">
        <v>71</v>
      </c>
      <c r="I293" s="29">
        <v>71</v>
      </c>
      <c r="J293" s="50">
        <v>1.7</v>
      </c>
      <c r="K293" s="50">
        <f t="shared" ref="K293:K305" si="195">G293*J293/100</f>
        <v>0.629</v>
      </c>
      <c r="L293" s="50">
        <f t="shared" ref="L293:L305" si="196">H293*J293/100</f>
        <v>1.2070000000000001</v>
      </c>
      <c r="M293" s="50">
        <f t="shared" ref="M293:M305" si="197">I293*J293/100</f>
        <v>1.2070000000000001</v>
      </c>
      <c r="N293" s="50">
        <v>0</v>
      </c>
      <c r="O293" s="50">
        <f t="shared" ref="O293:O305" si="198">G293*N293/100</f>
        <v>0</v>
      </c>
      <c r="P293" s="50">
        <f t="shared" ref="P293:P305" si="199">H293*N293/100</f>
        <v>0</v>
      </c>
      <c r="Q293" s="50">
        <f t="shared" ref="Q293:Q305" si="200">I293*N293/100</f>
        <v>0</v>
      </c>
      <c r="R293" s="50">
        <v>10.8</v>
      </c>
      <c r="S293" s="50">
        <f t="shared" ref="S293:S305" si="201">G293*R293/100</f>
        <v>3.9960000000000004</v>
      </c>
      <c r="T293" s="50">
        <f t="shared" ref="T293:T305" si="202">H293*R293/100</f>
        <v>7.668000000000001</v>
      </c>
      <c r="U293" s="50">
        <f t="shared" ref="U293:U305" si="203">I293*R293/100</f>
        <v>7.668000000000001</v>
      </c>
      <c r="V293" s="50">
        <v>48</v>
      </c>
      <c r="W293" s="50">
        <f t="shared" ref="W293:W305" si="204">G293*V293/100</f>
        <v>17.760000000000002</v>
      </c>
      <c r="X293" s="50">
        <f t="shared" ref="X293:X305" si="205">H293*V293/100</f>
        <v>34.08</v>
      </c>
      <c r="Y293" s="60">
        <f t="shared" ref="Y293:Y305" si="206">I293*V293/100</f>
        <v>34.08</v>
      </c>
      <c r="Z293" s="59"/>
    </row>
    <row r="294" spans="2:26" ht="15.75" x14ac:dyDescent="0.25">
      <c r="B294" s="67"/>
      <c r="C294" s="68"/>
      <c r="D294" s="68"/>
      <c r="E294" s="68"/>
      <c r="F294" s="8" t="s">
        <v>156</v>
      </c>
      <c r="G294" s="29">
        <v>12</v>
      </c>
      <c r="H294" s="29">
        <v>20</v>
      </c>
      <c r="I294" s="29">
        <v>20</v>
      </c>
      <c r="J294" s="50">
        <v>0.4</v>
      </c>
      <c r="K294" s="50">
        <f t="shared" si="195"/>
        <v>4.8000000000000008E-2</v>
      </c>
      <c r="L294" s="50">
        <f t="shared" si="196"/>
        <v>0.08</v>
      </c>
      <c r="M294" s="50">
        <f t="shared" si="197"/>
        <v>0.08</v>
      </c>
      <c r="N294" s="50">
        <v>0</v>
      </c>
      <c r="O294" s="50">
        <f t="shared" si="198"/>
        <v>0</v>
      </c>
      <c r="P294" s="50">
        <f t="shared" si="199"/>
        <v>0</v>
      </c>
      <c r="Q294" s="50">
        <f t="shared" si="200"/>
        <v>0</v>
      </c>
      <c r="R294" s="50">
        <v>11.3</v>
      </c>
      <c r="S294" s="50">
        <f t="shared" si="201"/>
        <v>1.3560000000000003</v>
      </c>
      <c r="T294" s="50">
        <f t="shared" si="202"/>
        <v>2.2599999999999998</v>
      </c>
      <c r="U294" s="50">
        <f t="shared" si="203"/>
        <v>2.2599999999999998</v>
      </c>
      <c r="V294" s="50">
        <v>46</v>
      </c>
      <c r="W294" s="50">
        <f t="shared" si="204"/>
        <v>5.52</v>
      </c>
      <c r="X294" s="50">
        <f t="shared" si="205"/>
        <v>9.1999999999999993</v>
      </c>
      <c r="Y294" s="60">
        <f t="shared" si="206"/>
        <v>9.1999999999999993</v>
      </c>
      <c r="Z294" s="59"/>
    </row>
    <row r="295" spans="2:26" ht="15.75" x14ac:dyDescent="0.25">
      <c r="B295" s="67"/>
      <c r="C295" s="68"/>
      <c r="D295" s="68"/>
      <c r="E295" s="68"/>
      <c r="F295" s="8" t="s">
        <v>24</v>
      </c>
      <c r="G295" s="51">
        <v>6</v>
      </c>
      <c r="H295" s="51">
        <v>7</v>
      </c>
      <c r="I295" s="51">
        <v>7</v>
      </c>
      <c r="J295" s="50">
        <v>0</v>
      </c>
      <c r="K295" s="50">
        <f t="shared" si="195"/>
        <v>0</v>
      </c>
      <c r="L295" s="50">
        <f t="shared" si="196"/>
        <v>0</v>
      </c>
      <c r="M295" s="50">
        <f t="shared" si="197"/>
        <v>0</v>
      </c>
      <c r="N295" s="50">
        <v>99.9</v>
      </c>
      <c r="O295" s="50">
        <f t="shared" si="198"/>
        <v>5.9940000000000007</v>
      </c>
      <c r="P295" s="50">
        <f t="shared" si="199"/>
        <v>6.9930000000000003</v>
      </c>
      <c r="Q295" s="50">
        <f t="shared" si="200"/>
        <v>6.9930000000000003</v>
      </c>
      <c r="R295" s="50">
        <v>0</v>
      </c>
      <c r="S295" s="50">
        <f t="shared" si="201"/>
        <v>0</v>
      </c>
      <c r="T295" s="50">
        <f t="shared" si="202"/>
        <v>0</v>
      </c>
      <c r="U295" s="50">
        <f t="shared" si="203"/>
        <v>0</v>
      </c>
      <c r="V295" s="50">
        <v>899</v>
      </c>
      <c r="W295" s="50">
        <f t="shared" si="204"/>
        <v>53.94</v>
      </c>
      <c r="X295" s="50">
        <f t="shared" si="205"/>
        <v>62.93</v>
      </c>
      <c r="Y295" s="60">
        <f t="shared" si="206"/>
        <v>62.93</v>
      </c>
      <c r="Z295" s="59"/>
    </row>
    <row r="296" spans="2:26" ht="15.75" x14ac:dyDescent="0.25">
      <c r="B296" s="67" t="s">
        <v>157</v>
      </c>
      <c r="C296" s="68">
        <v>200</v>
      </c>
      <c r="D296" s="68">
        <v>200</v>
      </c>
      <c r="E296" s="68">
        <v>250</v>
      </c>
      <c r="F296" s="8" t="s">
        <v>143</v>
      </c>
      <c r="G296" s="30">
        <v>38</v>
      </c>
      <c r="H296" s="30">
        <v>38</v>
      </c>
      <c r="I296" s="30">
        <v>47</v>
      </c>
      <c r="J296" s="50">
        <v>22.5</v>
      </c>
      <c r="K296" s="50">
        <f t="shared" si="195"/>
        <v>8.5500000000000007</v>
      </c>
      <c r="L296" s="50">
        <f t="shared" si="196"/>
        <v>8.5500000000000007</v>
      </c>
      <c r="M296" s="50">
        <f t="shared" si="197"/>
        <v>10.574999999999999</v>
      </c>
      <c r="N296" s="50">
        <v>12.5</v>
      </c>
      <c r="O296" s="50">
        <f t="shared" si="198"/>
        <v>4.75</v>
      </c>
      <c r="P296" s="50">
        <f t="shared" si="199"/>
        <v>4.75</v>
      </c>
      <c r="Q296" s="50">
        <f t="shared" si="200"/>
        <v>5.875</v>
      </c>
      <c r="R296" s="50">
        <v>0</v>
      </c>
      <c r="S296" s="50">
        <f t="shared" si="201"/>
        <v>0</v>
      </c>
      <c r="T296" s="50">
        <f t="shared" si="202"/>
        <v>0</v>
      </c>
      <c r="U296" s="50">
        <f t="shared" si="203"/>
        <v>0</v>
      </c>
      <c r="V296" s="50">
        <v>202</v>
      </c>
      <c r="W296" s="50">
        <f t="shared" si="204"/>
        <v>76.760000000000005</v>
      </c>
      <c r="X296" s="50">
        <f t="shared" si="205"/>
        <v>76.760000000000005</v>
      </c>
      <c r="Y296" s="60">
        <f t="shared" si="206"/>
        <v>94.94</v>
      </c>
      <c r="Z296" s="59"/>
    </row>
    <row r="297" spans="2:26" ht="15.75" x14ac:dyDescent="0.25">
      <c r="B297" s="67"/>
      <c r="C297" s="68"/>
      <c r="D297" s="68"/>
      <c r="E297" s="68"/>
      <c r="F297" s="8" t="s">
        <v>144</v>
      </c>
      <c r="G297" s="30">
        <v>5</v>
      </c>
      <c r="H297" s="30">
        <v>5</v>
      </c>
      <c r="I297" s="30">
        <v>6</v>
      </c>
      <c r="J297" s="50">
        <v>12</v>
      </c>
      <c r="K297" s="50">
        <f t="shared" si="195"/>
        <v>0.6</v>
      </c>
      <c r="L297" s="50">
        <f t="shared" si="196"/>
        <v>0.6</v>
      </c>
      <c r="M297" s="50">
        <f t="shared" si="197"/>
        <v>0.72</v>
      </c>
      <c r="N297" s="50">
        <v>2.9</v>
      </c>
      <c r="O297" s="50">
        <f t="shared" si="198"/>
        <v>0.14499999999999999</v>
      </c>
      <c r="P297" s="50">
        <f t="shared" si="199"/>
        <v>0.14499999999999999</v>
      </c>
      <c r="Q297" s="50">
        <f t="shared" si="200"/>
        <v>0.17399999999999999</v>
      </c>
      <c r="R297" s="50">
        <v>69.3</v>
      </c>
      <c r="S297" s="50">
        <f t="shared" si="201"/>
        <v>3.4649999999999999</v>
      </c>
      <c r="T297" s="50">
        <f t="shared" si="202"/>
        <v>3.4649999999999999</v>
      </c>
      <c r="U297" s="50">
        <f t="shared" si="203"/>
        <v>4.1579999999999995</v>
      </c>
      <c r="V297" s="50">
        <v>334</v>
      </c>
      <c r="W297" s="50">
        <f t="shared" si="204"/>
        <v>16.7</v>
      </c>
      <c r="X297" s="50">
        <f t="shared" si="205"/>
        <v>16.7</v>
      </c>
      <c r="Y297" s="60">
        <f t="shared" si="206"/>
        <v>20.04</v>
      </c>
      <c r="Z297" s="59"/>
    </row>
    <row r="298" spans="2:26" ht="15.75" x14ac:dyDescent="0.25">
      <c r="B298" s="67"/>
      <c r="C298" s="68"/>
      <c r="D298" s="68"/>
      <c r="E298" s="68"/>
      <c r="F298" s="8" t="s">
        <v>23</v>
      </c>
      <c r="G298" s="51">
        <v>15</v>
      </c>
      <c r="H298" s="51">
        <v>15</v>
      </c>
      <c r="I298" s="51">
        <v>18</v>
      </c>
      <c r="J298" s="50">
        <v>1.7</v>
      </c>
      <c r="K298" s="50">
        <f t="shared" si="195"/>
        <v>0.255</v>
      </c>
      <c r="L298" s="50">
        <f t="shared" si="196"/>
        <v>0.255</v>
      </c>
      <c r="M298" s="50">
        <f t="shared" si="197"/>
        <v>0.30599999999999999</v>
      </c>
      <c r="N298" s="50">
        <v>0</v>
      </c>
      <c r="O298" s="50">
        <f t="shared" si="198"/>
        <v>0</v>
      </c>
      <c r="P298" s="50">
        <f t="shared" si="199"/>
        <v>0</v>
      </c>
      <c r="Q298" s="50">
        <f t="shared" si="200"/>
        <v>0</v>
      </c>
      <c r="R298" s="50">
        <v>9.5</v>
      </c>
      <c r="S298" s="50">
        <f t="shared" si="201"/>
        <v>1.425</v>
      </c>
      <c r="T298" s="50">
        <f t="shared" si="202"/>
        <v>1.425</v>
      </c>
      <c r="U298" s="50">
        <f t="shared" si="203"/>
        <v>1.71</v>
      </c>
      <c r="V298" s="50">
        <v>43</v>
      </c>
      <c r="W298" s="50">
        <f t="shared" si="204"/>
        <v>6.45</v>
      </c>
      <c r="X298" s="50">
        <f t="shared" si="205"/>
        <v>6.45</v>
      </c>
      <c r="Y298" s="60">
        <f t="shared" si="206"/>
        <v>7.74</v>
      </c>
      <c r="Z298" s="59"/>
    </row>
    <row r="299" spans="2:26" ht="15.75" x14ac:dyDescent="0.25">
      <c r="B299" s="67"/>
      <c r="C299" s="68"/>
      <c r="D299" s="68"/>
      <c r="E299" s="68"/>
      <c r="F299" s="8" t="s">
        <v>67</v>
      </c>
      <c r="G299" s="19">
        <v>36</v>
      </c>
      <c r="H299" s="19">
        <v>36</v>
      </c>
      <c r="I299" s="19">
        <v>45</v>
      </c>
      <c r="J299" s="50">
        <v>2</v>
      </c>
      <c r="K299" s="50">
        <f t="shared" si="195"/>
        <v>0.72</v>
      </c>
      <c r="L299" s="50">
        <f t="shared" si="196"/>
        <v>0.72</v>
      </c>
      <c r="M299" s="50">
        <f t="shared" si="197"/>
        <v>0.9</v>
      </c>
      <c r="N299" s="50">
        <v>0.1</v>
      </c>
      <c r="O299" s="50">
        <f t="shared" si="198"/>
        <v>3.6000000000000004E-2</v>
      </c>
      <c r="P299" s="50">
        <f t="shared" si="199"/>
        <v>3.6000000000000004E-2</v>
      </c>
      <c r="Q299" s="50">
        <f t="shared" si="200"/>
        <v>4.4999999999999998E-2</v>
      </c>
      <c r="R299" s="50">
        <v>19.7</v>
      </c>
      <c r="S299" s="50">
        <f t="shared" si="201"/>
        <v>7.0919999999999996</v>
      </c>
      <c r="T299" s="50">
        <f t="shared" si="202"/>
        <v>7.0919999999999996</v>
      </c>
      <c r="U299" s="50">
        <f t="shared" si="203"/>
        <v>8.8650000000000002</v>
      </c>
      <c r="V299" s="50">
        <v>83</v>
      </c>
      <c r="W299" s="50">
        <f t="shared" si="204"/>
        <v>29.88</v>
      </c>
      <c r="X299" s="50">
        <f t="shared" si="205"/>
        <v>29.88</v>
      </c>
      <c r="Y299" s="60">
        <f t="shared" si="206"/>
        <v>37.35</v>
      </c>
      <c r="Z299" s="59"/>
    </row>
    <row r="300" spans="2:26" ht="15.75" x14ac:dyDescent="0.25">
      <c r="B300" s="67"/>
      <c r="C300" s="68"/>
      <c r="D300" s="68"/>
      <c r="E300" s="68"/>
      <c r="F300" s="8" t="s">
        <v>27</v>
      </c>
      <c r="G300" s="51">
        <v>1</v>
      </c>
      <c r="H300" s="51">
        <v>1</v>
      </c>
      <c r="I300" s="51">
        <v>1</v>
      </c>
      <c r="J300" s="50">
        <v>0</v>
      </c>
      <c r="K300" s="50">
        <f t="shared" si="195"/>
        <v>0</v>
      </c>
      <c r="L300" s="50">
        <f t="shared" si="196"/>
        <v>0</v>
      </c>
      <c r="M300" s="50">
        <f t="shared" si="197"/>
        <v>0</v>
      </c>
      <c r="N300" s="50">
        <v>0</v>
      </c>
      <c r="O300" s="50">
        <f t="shared" si="198"/>
        <v>0</v>
      </c>
      <c r="P300" s="50">
        <f t="shared" si="199"/>
        <v>0</v>
      </c>
      <c r="Q300" s="50">
        <f t="shared" si="200"/>
        <v>0</v>
      </c>
      <c r="R300" s="50">
        <v>0</v>
      </c>
      <c r="S300" s="50">
        <f t="shared" si="201"/>
        <v>0</v>
      </c>
      <c r="T300" s="50">
        <f t="shared" si="202"/>
        <v>0</v>
      </c>
      <c r="U300" s="50">
        <f t="shared" si="203"/>
        <v>0</v>
      </c>
      <c r="V300" s="50">
        <v>0</v>
      </c>
      <c r="W300" s="50">
        <f t="shared" si="204"/>
        <v>0</v>
      </c>
      <c r="X300" s="50">
        <f t="shared" si="205"/>
        <v>0</v>
      </c>
      <c r="Y300" s="60">
        <f t="shared" si="206"/>
        <v>0</v>
      </c>
      <c r="Z300" s="59"/>
    </row>
    <row r="301" spans="2:26" ht="15.75" x14ac:dyDescent="0.25">
      <c r="B301" s="53" t="s">
        <v>85</v>
      </c>
      <c r="C301" s="51">
        <v>20</v>
      </c>
      <c r="D301" s="51">
        <v>20</v>
      </c>
      <c r="E301" s="51">
        <v>20</v>
      </c>
      <c r="F301" s="8" t="s">
        <v>85</v>
      </c>
      <c r="G301" s="51">
        <v>20</v>
      </c>
      <c r="H301" s="51">
        <v>20</v>
      </c>
      <c r="I301" s="51">
        <v>20</v>
      </c>
      <c r="J301" s="50">
        <v>1.3</v>
      </c>
      <c r="K301" s="50">
        <f t="shared" si="195"/>
        <v>0.26</v>
      </c>
      <c r="L301" s="50">
        <f t="shared" si="196"/>
        <v>0.26</v>
      </c>
      <c r="M301" s="50">
        <f t="shared" si="197"/>
        <v>0.26</v>
      </c>
      <c r="N301" s="50">
        <v>72.5</v>
      </c>
      <c r="O301" s="50">
        <f t="shared" si="198"/>
        <v>14.5</v>
      </c>
      <c r="P301" s="50">
        <f t="shared" si="199"/>
        <v>14.5</v>
      </c>
      <c r="Q301" s="50">
        <f t="shared" si="200"/>
        <v>14.5</v>
      </c>
      <c r="R301" s="50">
        <v>0.9</v>
      </c>
      <c r="S301" s="50">
        <f t="shared" si="201"/>
        <v>0.18</v>
      </c>
      <c r="T301" s="50">
        <f t="shared" si="202"/>
        <v>0.18</v>
      </c>
      <c r="U301" s="50">
        <f t="shared" si="203"/>
        <v>0.18</v>
      </c>
      <c r="V301" s="50">
        <v>661</v>
      </c>
      <c r="W301" s="50">
        <f t="shared" si="204"/>
        <v>132.19999999999999</v>
      </c>
      <c r="X301" s="50">
        <f t="shared" si="205"/>
        <v>132.19999999999999</v>
      </c>
      <c r="Y301" s="60">
        <f t="shared" si="206"/>
        <v>132.19999999999999</v>
      </c>
      <c r="Z301" s="59"/>
    </row>
    <row r="302" spans="2:26" ht="15.75" x14ac:dyDescent="0.25">
      <c r="B302" s="67" t="s">
        <v>88</v>
      </c>
      <c r="C302" s="68">
        <v>200</v>
      </c>
      <c r="D302" s="68">
        <v>200</v>
      </c>
      <c r="E302" s="68">
        <v>200</v>
      </c>
      <c r="F302" s="8" t="s">
        <v>158</v>
      </c>
      <c r="G302" s="29">
        <v>20</v>
      </c>
      <c r="H302" s="32">
        <v>20</v>
      </c>
      <c r="I302" s="32">
        <v>20</v>
      </c>
      <c r="J302" s="50">
        <v>2.2999999999999998</v>
      </c>
      <c r="K302" s="50">
        <f t="shared" si="195"/>
        <v>0.46</v>
      </c>
      <c r="L302" s="50">
        <f t="shared" si="196"/>
        <v>0.46</v>
      </c>
      <c r="M302" s="50">
        <f t="shared" si="197"/>
        <v>0.46</v>
      </c>
      <c r="N302" s="50">
        <v>0</v>
      </c>
      <c r="O302" s="50">
        <f t="shared" si="198"/>
        <v>0</v>
      </c>
      <c r="P302" s="50">
        <f t="shared" si="199"/>
        <v>0</v>
      </c>
      <c r="Q302" s="50">
        <f t="shared" si="200"/>
        <v>0</v>
      </c>
      <c r="R302" s="50">
        <v>59</v>
      </c>
      <c r="S302" s="50">
        <f t="shared" si="201"/>
        <v>11.8</v>
      </c>
      <c r="T302" s="50">
        <f t="shared" si="202"/>
        <v>11.8</v>
      </c>
      <c r="U302" s="50">
        <f t="shared" si="203"/>
        <v>11.8</v>
      </c>
      <c r="V302" s="50">
        <v>245</v>
      </c>
      <c r="W302" s="50">
        <f t="shared" si="204"/>
        <v>49</v>
      </c>
      <c r="X302" s="50">
        <f t="shared" si="205"/>
        <v>49</v>
      </c>
      <c r="Y302" s="60">
        <f t="shared" si="206"/>
        <v>49</v>
      </c>
      <c r="Z302" s="59"/>
    </row>
    <row r="303" spans="2:26" ht="15.75" x14ac:dyDescent="0.25">
      <c r="B303" s="67"/>
      <c r="C303" s="68"/>
      <c r="D303" s="68"/>
      <c r="E303" s="68"/>
      <c r="F303" s="28" t="s">
        <v>35</v>
      </c>
      <c r="G303" s="51">
        <v>20</v>
      </c>
      <c r="H303" s="19">
        <v>20</v>
      </c>
      <c r="I303" s="19">
        <v>20</v>
      </c>
      <c r="J303" s="50">
        <v>0</v>
      </c>
      <c r="K303" s="50">
        <f t="shared" si="195"/>
        <v>0</v>
      </c>
      <c r="L303" s="50">
        <f t="shared" si="196"/>
        <v>0</v>
      </c>
      <c r="M303" s="50">
        <f t="shared" si="197"/>
        <v>0</v>
      </c>
      <c r="N303" s="50">
        <v>0</v>
      </c>
      <c r="O303" s="50">
        <f t="shared" si="198"/>
        <v>0</v>
      </c>
      <c r="P303" s="50">
        <f t="shared" si="199"/>
        <v>0</v>
      </c>
      <c r="Q303" s="50">
        <f t="shared" si="200"/>
        <v>0</v>
      </c>
      <c r="R303" s="50">
        <v>99.8</v>
      </c>
      <c r="S303" s="50">
        <f t="shared" si="201"/>
        <v>19.96</v>
      </c>
      <c r="T303" s="50">
        <f t="shared" si="202"/>
        <v>19.96</v>
      </c>
      <c r="U303" s="50">
        <f t="shared" si="203"/>
        <v>19.96</v>
      </c>
      <c r="V303" s="50">
        <v>374</v>
      </c>
      <c r="W303" s="50">
        <f t="shared" si="204"/>
        <v>74.8</v>
      </c>
      <c r="X303" s="50">
        <f t="shared" si="205"/>
        <v>74.8</v>
      </c>
      <c r="Y303" s="60">
        <f t="shared" si="206"/>
        <v>74.8</v>
      </c>
      <c r="Z303" s="59"/>
    </row>
    <row r="304" spans="2:26" ht="15.75" x14ac:dyDescent="0.25">
      <c r="B304" s="67"/>
      <c r="C304" s="68"/>
      <c r="D304" s="68"/>
      <c r="E304" s="68"/>
      <c r="F304" s="8" t="s">
        <v>68</v>
      </c>
      <c r="G304" s="51">
        <v>1</v>
      </c>
      <c r="H304" s="19">
        <v>1</v>
      </c>
      <c r="I304" s="19">
        <v>1</v>
      </c>
      <c r="J304" s="50">
        <v>0.5</v>
      </c>
      <c r="K304" s="50">
        <f t="shared" si="195"/>
        <v>5.0000000000000001E-3</v>
      </c>
      <c r="L304" s="50">
        <f t="shared" si="196"/>
        <v>5.0000000000000001E-3</v>
      </c>
      <c r="M304" s="50">
        <f t="shared" si="197"/>
        <v>5.0000000000000001E-3</v>
      </c>
      <c r="N304" s="50">
        <v>0.3</v>
      </c>
      <c r="O304" s="50">
        <f t="shared" si="198"/>
        <v>3.0000000000000001E-3</v>
      </c>
      <c r="P304" s="50">
        <f t="shared" si="199"/>
        <v>3.0000000000000001E-3</v>
      </c>
      <c r="Q304" s="50">
        <f t="shared" si="200"/>
        <v>3.0000000000000001E-3</v>
      </c>
      <c r="R304" s="50">
        <v>6.5</v>
      </c>
      <c r="S304" s="50">
        <f t="shared" si="201"/>
        <v>6.5000000000000002E-2</v>
      </c>
      <c r="T304" s="50">
        <f t="shared" si="202"/>
        <v>6.5000000000000002E-2</v>
      </c>
      <c r="U304" s="50">
        <f t="shared" si="203"/>
        <v>6.5000000000000002E-2</v>
      </c>
      <c r="V304" s="50">
        <v>22</v>
      </c>
      <c r="W304" s="50">
        <f t="shared" si="204"/>
        <v>0.22</v>
      </c>
      <c r="X304" s="50">
        <f t="shared" si="205"/>
        <v>0.22</v>
      </c>
      <c r="Y304" s="60">
        <f t="shared" si="206"/>
        <v>0.22</v>
      </c>
      <c r="Z304" s="59"/>
    </row>
    <row r="305" spans="2:26" ht="31.5" x14ac:dyDescent="0.25">
      <c r="B305" s="109" t="s">
        <v>37</v>
      </c>
      <c r="C305" s="51">
        <v>20</v>
      </c>
      <c r="D305" s="51">
        <v>35</v>
      </c>
      <c r="E305" s="51">
        <v>40</v>
      </c>
      <c r="F305" s="26" t="s">
        <v>37</v>
      </c>
      <c r="G305" s="19">
        <v>20</v>
      </c>
      <c r="H305" s="19">
        <v>35</v>
      </c>
      <c r="I305" s="19">
        <v>40</v>
      </c>
      <c r="J305" s="50">
        <v>6.5</v>
      </c>
      <c r="K305" s="50">
        <f t="shared" si="195"/>
        <v>1.3</v>
      </c>
      <c r="L305" s="50">
        <f t="shared" si="196"/>
        <v>2.2749999999999999</v>
      </c>
      <c r="M305" s="50">
        <f t="shared" si="197"/>
        <v>2.6</v>
      </c>
      <c r="N305" s="50">
        <v>1</v>
      </c>
      <c r="O305" s="50">
        <f t="shared" si="198"/>
        <v>0.2</v>
      </c>
      <c r="P305" s="50">
        <f t="shared" si="199"/>
        <v>0.35</v>
      </c>
      <c r="Q305" s="50">
        <f t="shared" si="200"/>
        <v>0.4</v>
      </c>
      <c r="R305" s="50">
        <v>40.1</v>
      </c>
      <c r="S305" s="50">
        <f t="shared" si="201"/>
        <v>8.02</v>
      </c>
      <c r="T305" s="50">
        <f t="shared" si="202"/>
        <v>14.035</v>
      </c>
      <c r="U305" s="50">
        <f t="shared" si="203"/>
        <v>16.04</v>
      </c>
      <c r="V305" s="50">
        <v>190</v>
      </c>
      <c r="W305" s="50">
        <f t="shared" si="204"/>
        <v>38</v>
      </c>
      <c r="X305" s="50">
        <f t="shared" si="205"/>
        <v>66.5</v>
      </c>
      <c r="Y305" s="60">
        <f t="shared" si="206"/>
        <v>76</v>
      </c>
      <c r="Z305" s="59"/>
    </row>
    <row r="306" spans="2:26" ht="15.75" x14ac:dyDescent="0.25">
      <c r="B306" s="23"/>
      <c r="C306" s="8"/>
      <c r="D306" s="8"/>
      <c r="E306" s="8"/>
      <c r="F306" s="8"/>
      <c r="G306" s="8"/>
      <c r="H306" s="8"/>
      <c r="I306" s="8"/>
      <c r="J306" s="98"/>
      <c r="K306" s="158">
        <f>SUM(K293:K305)</f>
        <v>12.827000000000004</v>
      </c>
      <c r="L306" s="158">
        <f>SUM(L293:L305)</f>
        <v>14.412000000000004</v>
      </c>
      <c r="M306" s="158">
        <f>SUM(M293:M305)</f>
        <v>17.113000000000003</v>
      </c>
      <c r="N306" s="158"/>
      <c r="O306" s="158">
        <f>SUM(O293:O305)</f>
        <v>25.627999999999997</v>
      </c>
      <c r="P306" s="158">
        <f>SUM(P293:P305)</f>
        <v>26.777000000000001</v>
      </c>
      <c r="Q306" s="158">
        <f>SUM(Q293:Q305)</f>
        <v>27.99</v>
      </c>
      <c r="R306" s="158"/>
      <c r="S306" s="158">
        <f>SUM(S293:S305)</f>
        <v>57.358999999999995</v>
      </c>
      <c r="T306" s="158">
        <f>SUM(T293:T305)</f>
        <v>67.95</v>
      </c>
      <c r="U306" s="158">
        <f>SUM(U293:U305)</f>
        <v>72.706000000000003</v>
      </c>
      <c r="V306" s="158"/>
      <c r="W306" s="158">
        <f>SUM(W293:W305)</f>
        <v>501.23</v>
      </c>
      <c r="X306" s="158">
        <f>SUM(X293:X305)</f>
        <v>558.72</v>
      </c>
      <c r="Y306" s="159">
        <f>SUM(Y293:Y305)</f>
        <v>598.5</v>
      </c>
      <c r="Z306" s="59"/>
    </row>
    <row r="307" spans="2:26" ht="15.75" x14ac:dyDescent="0.25">
      <c r="B307" s="146" t="s">
        <v>145</v>
      </c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147"/>
      <c r="Z307" s="59"/>
    </row>
    <row r="308" spans="2:26" ht="31.5" x14ac:dyDescent="0.25">
      <c r="B308" s="67" t="s">
        <v>91</v>
      </c>
      <c r="C308" s="72" t="s">
        <v>92</v>
      </c>
      <c r="D308" s="72" t="s">
        <v>93</v>
      </c>
      <c r="E308" s="72" t="s">
        <v>94</v>
      </c>
      <c r="F308" s="5" t="s">
        <v>80</v>
      </c>
      <c r="G308" s="19">
        <v>38</v>
      </c>
      <c r="H308" s="19">
        <v>57</v>
      </c>
      <c r="I308" s="19">
        <v>76</v>
      </c>
      <c r="J308" s="50">
        <v>67.7</v>
      </c>
      <c r="K308" s="50">
        <f t="shared" ref="K308:K321" si="207">G308*J308/100</f>
        <v>25.725999999999999</v>
      </c>
      <c r="L308" s="50">
        <f t="shared" ref="L308:L321" si="208">H308*J308/100</f>
        <v>38.588999999999999</v>
      </c>
      <c r="M308" s="50">
        <f t="shared" ref="M308:M321" si="209">I308*J308/100</f>
        <v>51.451999999999998</v>
      </c>
      <c r="N308" s="50">
        <v>18.899999999999999</v>
      </c>
      <c r="O308" s="50">
        <f t="shared" ref="O308:O321" si="210">G308*N308/100</f>
        <v>7.1819999999999995</v>
      </c>
      <c r="P308" s="50">
        <f t="shared" ref="P308:P321" si="211">H308*N308/100</f>
        <v>10.773</v>
      </c>
      <c r="Q308" s="50">
        <f t="shared" ref="Q308:Q321" si="212">I308*N308/100</f>
        <v>14.363999999999999</v>
      </c>
      <c r="R308" s="50">
        <v>12.4</v>
      </c>
      <c r="S308" s="50">
        <f t="shared" ref="S308:S321" si="213">G308*R308/100</f>
        <v>4.7119999999999997</v>
      </c>
      <c r="T308" s="50">
        <f t="shared" ref="T308:T321" si="214">H308*R308/100</f>
        <v>7.0680000000000005</v>
      </c>
      <c r="U308" s="50">
        <f t="shared" ref="U308:U321" si="215">I308*R308/100</f>
        <v>9.4239999999999995</v>
      </c>
      <c r="V308" s="50">
        <v>187</v>
      </c>
      <c r="W308" s="50">
        <f t="shared" ref="W308:W321" si="216">G308*V308/100</f>
        <v>71.06</v>
      </c>
      <c r="X308" s="50">
        <f>(H308*V308)/100</f>
        <v>106.59</v>
      </c>
      <c r="Y308" s="60">
        <f>(I308*V308)/100</f>
        <v>142.12</v>
      </c>
      <c r="Z308" s="59"/>
    </row>
    <row r="309" spans="2:26" ht="15.75" x14ac:dyDescent="0.25">
      <c r="B309" s="67"/>
      <c r="C309" s="72"/>
      <c r="D309" s="72"/>
      <c r="E309" s="72"/>
      <c r="F309" s="8" t="s">
        <v>81</v>
      </c>
      <c r="G309" s="19">
        <v>5</v>
      </c>
      <c r="H309" s="19">
        <v>8</v>
      </c>
      <c r="I309" s="19">
        <v>10</v>
      </c>
      <c r="J309" s="50">
        <v>7</v>
      </c>
      <c r="K309" s="50">
        <f t="shared" si="207"/>
        <v>0.35</v>
      </c>
      <c r="L309" s="50">
        <f t="shared" si="208"/>
        <v>0.56000000000000005</v>
      </c>
      <c r="M309" s="50">
        <f t="shared" si="209"/>
        <v>0.7</v>
      </c>
      <c r="N309" s="50">
        <v>0.6</v>
      </c>
      <c r="O309" s="50">
        <f t="shared" si="210"/>
        <v>0.03</v>
      </c>
      <c r="P309" s="50">
        <f t="shared" si="211"/>
        <v>4.8000000000000001E-2</v>
      </c>
      <c r="Q309" s="50">
        <f t="shared" si="212"/>
        <v>0.06</v>
      </c>
      <c r="R309" s="50">
        <v>77.3</v>
      </c>
      <c r="S309" s="50">
        <f t="shared" si="213"/>
        <v>3.8650000000000002</v>
      </c>
      <c r="T309" s="50">
        <f t="shared" si="214"/>
        <v>6.1840000000000002</v>
      </c>
      <c r="U309" s="50">
        <f t="shared" si="215"/>
        <v>7.73</v>
      </c>
      <c r="V309" s="50">
        <v>323</v>
      </c>
      <c r="W309" s="50">
        <f t="shared" si="216"/>
        <v>16.149999999999999</v>
      </c>
      <c r="X309" s="50">
        <f t="shared" ref="X309:X321" si="217">H309*V309/100</f>
        <v>25.84</v>
      </c>
      <c r="Y309" s="60">
        <f t="shared" ref="Y309:Y321" si="218">I309*V309/100</f>
        <v>32.299999999999997</v>
      </c>
      <c r="Z309" s="59"/>
    </row>
    <row r="310" spans="2:26" ht="15.75" x14ac:dyDescent="0.25">
      <c r="B310" s="67"/>
      <c r="C310" s="72"/>
      <c r="D310" s="72"/>
      <c r="E310" s="72"/>
      <c r="F310" s="8" t="s">
        <v>23</v>
      </c>
      <c r="G310" s="19">
        <v>18</v>
      </c>
      <c r="H310" s="19">
        <v>27</v>
      </c>
      <c r="I310" s="19">
        <v>36</v>
      </c>
      <c r="J310" s="50">
        <v>1.7</v>
      </c>
      <c r="K310" s="50">
        <f t="shared" si="207"/>
        <v>0.30599999999999999</v>
      </c>
      <c r="L310" s="50">
        <f t="shared" si="208"/>
        <v>0.45899999999999996</v>
      </c>
      <c r="M310" s="50">
        <f t="shared" si="209"/>
        <v>0.61199999999999999</v>
      </c>
      <c r="N310" s="50">
        <v>0</v>
      </c>
      <c r="O310" s="50">
        <f t="shared" si="210"/>
        <v>0</v>
      </c>
      <c r="P310" s="50">
        <f t="shared" si="211"/>
        <v>0</v>
      </c>
      <c r="Q310" s="50">
        <f t="shared" si="212"/>
        <v>0</v>
      </c>
      <c r="R310" s="50">
        <v>9.5</v>
      </c>
      <c r="S310" s="50">
        <f t="shared" si="213"/>
        <v>1.71</v>
      </c>
      <c r="T310" s="50">
        <f t="shared" si="214"/>
        <v>2.5649999999999999</v>
      </c>
      <c r="U310" s="50">
        <f t="shared" si="215"/>
        <v>3.42</v>
      </c>
      <c r="V310" s="50">
        <v>43</v>
      </c>
      <c r="W310" s="50">
        <f t="shared" si="216"/>
        <v>7.74</v>
      </c>
      <c r="X310" s="50">
        <f t="shared" si="217"/>
        <v>11.61</v>
      </c>
      <c r="Y310" s="60">
        <f t="shared" si="218"/>
        <v>15.48</v>
      </c>
      <c r="Z310" s="59"/>
    </row>
    <row r="311" spans="2:26" ht="15.75" x14ac:dyDescent="0.25">
      <c r="B311" s="67"/>
      <c r="C311" s="72"/>
      <c r="D311" s="72"/>
      <c r="E311" s="72"/>
      <c r="F311" s="8" t="s">
        <v>24</v>
      </c>
      <c r="G311" s="51">
        <v>8</v>
      </c>
      <c r="H311" s="51">
        <v>12</v>
      </c>
      <c r="I311" s="51">
        <v>32</v>
      </c>
      <c r="J311" s="50">
        <v>0</v>
      </c>
      <c r="K311" s="50">
        <f t="shared" si="207"/>
        <v>0</v>
      </c>
      <c r="L311" s="50">
        <f t="shared" si="208"/>
        <v>0</v>
      </c>
      <c r="M311" s="50">
        <f t="shared" si="209"/>
        <v>0</v>
      </c>
      <c r="N311" s="50">
        <v>99.9</v>
      </c>
      <c r="O311" s="50">
        <f t="shared" si="210"/>
        <v>7.9920000000000009</v>
      </c>
      <c r="P311" s="50">
        <f t="shared" si="211"/>
        <v>11.988000000000001</v>
      </c>
      <c r="Q311" s="50">
        <f t="shared" si="212"/>
        <v>31.968000000000004</v>
      </c>
      <c r="R311" s="50">
        <v>0</v>
      </c>
      <c r="S311" s="50">
        <f t="shared" si="213"/>
        <v>0</v>
      </c>
      <c r="T311" s="50">
        <f t="shared" si="214"/>
        <v>0</v>
      </c>
      <c r="U311" s="50">
        <f t="shared" si="215"/>
        <v>0</v>
      </c>
      <c r="V311" s="50">
        <v>899</v>
      </c>
      <c r="W311" s="50">
        <f t="shared" si="216"/>
        <v>71.92</v>
      </c>
      <c r="X311" s="50">
        <f t="shared" si="217"/>
        <v>107.88</v>
      </c>
      <c r="Y311" s="60">
        <f t="shared" si="218"/>
        <v>287.68</v>
      </c>
      <c r="Z311" s="59"/>
    </row>
    <row r="312" spans="2:26" ht="15.75" x14ac:dyDescent="0.25">
      <c r="B312" s="67"/>
      <c r="C312" s="72"/>
      <c r="D312" s="72"/>
      <c r="E312" s="72"/>
      <c r="F312" s="8" t="s">
        <v>26</v>
      </c>
      <c r="G312" s="51">
        <v>4</v>
      </c>
      <c r="H312" s="51">
        <v>6</v>
      </c>
      <c r="I312" s="51">
        <v>8</v>
      </c>
      <c r="J312" s="50">
        <v>11.1</v>
      </c>
      <c r="K312" s="50">
        <f t="shared" si="207"/>
        <v>0.44400000000000001</v>
      </c>
      <c r="L312" s="50">
        <f t="shared" si="208"/>
        <v>0.66599999999999993</v>
      </c>
      <c r="M312" s="50">
        <f t="shared" si="209"/>
        <v>0.88800000000000001</v>
      </c>
      <c r="N312" s="50">
        <v>1.5</v>
      </c>
      <c r="O312" s="50">
        <f t="shared" si="210"/>
        <v>0.06</v>
      </c>
      <c r="P312" s="50">
        <f t="shared" si="211"/>
        <v>0.09</v>
      </c>
      <c r="Q312" s="50">
        <f t="shared" si="212"/>
        <v>0.12</v>
      </c>
      <c r="R312" s="50">
        <v>67.8</v>
      </c>
      <c r="S312" s="50">
        <f t="shared" si="213"/>
        <v>2.7119999999999997</v>
      </c>
      <c r="T312" s="50">
        <f t="shared" si="214"/>
        <v>4.0679999999999996</v>
      </c>
      <c r="U312" s="50">
        <f t="shared" si="215"/>
        <v>5.4239999999999995</v>
      </c>
      <c r="V312" s="50">
        <v>329</v>
      </c>
      <c r="W312" s="50">
        <f t="shared" si="216"/>
        <v>13.16</v>
      </c>
      <c r="X312" s="50">
        <f t="shared" si="217"/>
        <v>19.739999999999998</v>
      </c>
      <c r="Y312" s="60">
        <f t="shared" si="218"/>
        <v>26.32</v>
      </c>
      <c r="Z312" s="59"/>
    </row>
    <row r="313" spans="2:26" ht="15.75" x14ac:dyDescent="0.25">
      <c r="B313" s="67"/>
      <c r="C313" s="72"/>
      <c r="D313" s="72"/>
      <c r="E313" s="72"/>
      <c r="F313" s="8" t="s">
        <v>27</v>
      </c>
      <c r="G313" s="51">
        <v>1</v>
      </c>
      <c r="H313" s="51">
        <v>1</v>
      </c>
      <c r="I313" s="51">
        <v>1</v>
      </c>
      <c r="J313" s="50">
        <v>0</v>
      </c>
      <c r="K313" s="50">
        <f t="shared" si="207"/>
        <v>0</v>
      </c>
      <c r="L313" s="50">
        <f t="shared" si="208"/>
        <v>0</v>
      </c>
      <c r="M313" s="50">
        <f t="shared" si="209"/>
        <v>0</v>
      </c>
      <c r="N313" s="50">
        <v>0</v>
      </c>
      <c r="O313" s="50">
        <f t="shared" si="210"/>
        <v>0</v>
      </c>
      <c r="P313" s="50">
        <f t="shared" si="211"/>
        <v>0</v>
      </c>
      <c r="Q313" s="50">
        <f t="shared" si="212"/>
        <v>0</v>
      </c>
      <c r="R313" s="50">
        <v>0</v>
      </c>
      <c r="S313" s="50">
        <f t="shared" si="213"/>
        <v>0</v>
      </c>
      <c r="T313" s="50">
        <f t="shared" si="214"/>
        <v>0</v>
      </c>
      <c r="U313" s="50">
        <f t="shared" si="215"/>
        <v>0</v>
      </c>
      <c r="V313" s="50">
        <v>0</v>
      </c>
      <c r="W313" s="50">
        <f t="shared" si="216"/>
        <v>0</v>
      </c>
      <c r="X313" s="50">
        <f t="shared" si="217"/>
        <v>0</v>
      </c>
      <c r="Y313" s="60">
        <f t="shared" si="218"/>
        <v>0</v>
      </c>
      <c r="Z313" s="59"/>
    </row>
    <row r="314" spans="2:26" ht="15.75" x14ac:dyDescent="0.25">
      <c r="B314" s="67" t="s">
        <v>83</v>
      </c>
      <c r="C314" s="68">
        <v>100</v>
      </c>
      <c r="D314" s="68">
        <v>130</v>
      </c>
      <c r="E314" s="68">
        <v>150</v>
      </c>
      <c r="F314" s="31" t="s">
        <v>84</v>
      </c>
      <c r="G314" s="19">
        <v>35</v>
      </c>
      <c r="H314" s="19">
        <v>46</v>
      </c>
      <c r="I314" s="19">
        <v>53</v>
      </c>
      <c r="J314" s="50">
        <v>10.4</v>
      </c>
      <c r="K314" s="50">
        <f t="shared" si="207"/>
        <v>3.64</v>
      </c>
      <c r="L314" s="50">
        <f t="shared" si="208"/>
        <v>4.7840000000000007</v>
      </c>
      <c r="M314" s="50">
        <f t="shared" si="209"/>
        <v>5.5120000000000005</v>
      </c>
      <c r="N314" s="50">
        <v>0.9</v>
      </c>
      <c r="O314" s="50">
        <f t="shared" si="210"/>
        <v>0.315</v>
      </c>
      <c r="P314" s="50">
        <f t="shared" si="211"/>
        <v>0.41399999999999998</v>
      </c>
      <c r="Q314" s="50">
        <f t="shared" si="212"/>
        <v>0.47700000000000004</v>
      </c>
      <c r="R314" s="50">
        <v>75.2</v>
      </c>
      <c r="S314" s="50">
        <f t="shared" si="213"/>
        <v>26.32</v>
      </c>
      <c r="T314" s="50">
        <f t="shared" si="214"/>
        <v>34.592000000000006</v>
      </c>
      <c r="U314" s="50">
        <f t="shared" si="215"/>
        <v>39.856000000000002</v>
      </c>
      <c r="V314" s="50">
        <v>332</v>
      </c>
      <c r="W314" s="50">
        <f t="shared" si="216"/>
        <v>116.2</v>
      </c>
      <c r="X314" s="50">
        <f t="shared" si="217"/>
        <v>152.72</v>
      </c>
      <c r="Y314" s="60">
        <f t="shared" si="218"/>
        <v>175.96</v>
      </c>
      <c r="Z314" s="59"/>
    </row>
    <row r="315" spans="2:26" ht="15.75" x14ac:dyDescent="0.25">
      <c r="B315" s="67"/>
      <c r="C315" s="68"/>
      <c r="D315" s="68"/>
      <c r="E315" s="68"/>
      <c r="F315" s="8" t="s">
        <v>85</v>
      </c>
      <c r="G315" s="51">
        <v>5</v>
      </c>
      <c r="H315" s="19">
        <v>5</v>
      </c>
      <c r="I315" s="19">
        <v>5</v>
      </c>
      <c r="J315" s="50">
        <v>1.3</v>
      </c>
      <c r="K315" s="50">
        <f t="shared" si="207"/>
        <v>6.5000000000000002E-2</v>
      </c>
      <c r="L315" s="50">
        <f t="shared" si="208"/>
        <v>6.5000000000000002E-2</v>
      </c>
      <c r="M315" s="50">
        <f t="shared" si="209"/>
        <v>6.5000000000000002E-2</v>
      </c>
      <c r="N315" s="50">
        <v>72.5</v>
      </c>
      <c r="O315" s="50">
        <f t="shared" si="210"/>
        <v>3.625</v>
      </c>
      <c r="P315" s="50">
        <f t="shared" si="211"/>
        <v>3.625</v>
      </c>
      <c r="Q315" s="50">
        <f t="shared" si="212"/>
        <v>3.625</v>
      </c>
      <c r="R315" s="50">
        <v>0.9</v>
      </c>
      <c r="S315" s="50">
        <f t="shared" si="213"/>
        <v>4.4999999999999998E-2</v>
      </c>
      <c r="T315" s="50">
        <f t="shared" si="214"/>
        <v>4.4999999999999998E-2</v>
      </c>
      <c r="U315" s="50">
        <f t="shared" si="215"/>
        <v>4.4999999999999998E-2</v>
      </c>
      <c r="V315" s="50">
        <v>661</v>
      </c>
      <c r="W315" s="50">
        <f t="shared" si="216"/>
        <v>33.049999999999997</v>
      </c>
      <c r="X315" s="50">
        <f t="shared" si="217"/>
        <v>33.049999999999997</v>
      </c>
      <c r="Y315" s="60">
        <f t="shared" si="218"/>
        <v>33.049999999999997</v>
      </c>
      <c r="Z315" s="59"/>
    </row>
    <row r="316" spans="2:26" ht="15.75" x14ac:dyDescent="0.25">
      <c r="B316" s="67"/>
      <c r="C316" s="68"/>
      <c r="D316" s="68"/>
      <c r="E316" s="68"/>
      <c r="F316" s="8" t="s">
        <v>27</v>
      </c>
      <c r="G316" s="51">
        <v>1</v>
      </c>
      <c r="H316" s="19">
        <v>1</v>
      </c>
      <c r="I316" s="19">
        <v>1</v>
      </c>
      <c r="J316" s="50">
        <v>0</v>
      </c>
      <c r="K316" s="50">
        <f t="shared" si="207"/>
        <v>0</v>
      </c>
      <c r="L316" s="50">
        <f t="shared" si="208"/>
        <v>0</v>
      </c>
      <c r="M316" s="50">
        <f t="shared" si="209"/>
        <v>0</v>
      </c>
      <c r="N316" s="50">
        <v>0</v>
      </c>
      <c r="O316" s="50">
        <f t="shared" si="210"/>
        <v>0</v>
      </c>
      <c r="P316" s="50">
        <f t="shared" si="211"/>
        <v>0</v>
      </c>
      <c r="Q316" s="50">
        <f t="shared" si="212"/>
        <v>0</v>
      </c>
      <c r="R316" s="50">
        <v>0</v>
      </c>
      <c r="S316" s="50">
        <f t="shared" si="213"/>
        <v>0</v>
      </c>
      <c r="T316" s="50">
        <f t="shared" si="214"/>
        <v>0</v>
      </c>
      <c r="U316" s="50">
        <f t="shared" si="215"/>
        <v>0</v>
      </c>
      <c r="V316" s="50">
        <v>0</v>
      </c>
      <c r="W316" s="50">
        <f t="shared" si="216"/>
        <v>0</v>
      </c>
      <c r="X316" s="50">
        <f t="shared" si="217"/>
        <v>0</v>
      </c>
      <c r="Y316" s="60">
        <f t="shared" si="218"/>
        <v>0</v>
      </c>
      <c r="Z316" s="59"/>
    </row>
    <row r="317" spans="2:26" ht="15.75" x14ac:dyDescent="0.25">
      <c r="B317" s="67" t="s">
        <v>112</v>
      </c>
      <c r="C317" s="68">
        <v>200</v>
      </c>
      <c r="D317" s="68">
        <v>200</v>
      </c>
      <c r="E317" s="68">
        <v>200</v>
      </c>
      <c r="F317" s="11" t="s">
        <v>34</v>
      </c>
      <c r="G317" s="19">
        <v>1</v>
      </c>
      <c r="H317" s="19">
        <v>1</v>
      </c>
      <c r="I317" s="19">
        <v>1</v>
      </c>
      <c r="J317" s="50">
        <v>0.1</v>
      </c>
      <c r="K317" s="50">
        <f t="shared" si="207"/>
        <v>1E-3</v>
      </c>
      <c r="L317" s="50">
        <f t="shared" si="208"/>
        <v>1E-3</v>
      </c>
      <c r="M317" s="50">
        <f t="shared" si="209"/>
        <v>1E-3</v>
      </c>
      <c r="N317" s="50">
        <v>0</v>
      </c>
      <c r="O317" s="50">
        <f t="shared" si="210"/>
        <v>0</v>
      </c>
      <c r="P317" s="50">
        <f t="shared" si="211"/>
        <v>0</v>
      </c>
      <c r="Q317" s="50">
        <f t="shared" si="212"/>
        <v>0</v>
      </c>
      <c r="R317" s="50">
        <v>0</v>
      </c>
      <c r="S317" s="50">
        <f t="shared" si="213"/>
        <v>0</v>
      </c>
      <c r="T317" s="50">
        <f t="shared" si="214"/>
        <v>0</v>
      </c>
      <c r="U317" s="50">
        <f t="shared" si="215"/>
        <v>0</v>
      </c>
      <c r="V317" s="50">
        <v>5</v>
      </c>
      <c r="W317" s="50">
        <f t="shared" si="216"/>
        <v>0.05</v>
      </c>
      <c r="X317" s="50">
        <f t="shared" si="217"/>
        <v>0.05</v>
      </c>
      <c r="Y317" s="60">
        <f t="shared" si="218"/>
        <v>0.05</v>
      </c>
      <c r="Z317" s="59"/>
    </row>
    <row r="318" spans="2:26" ht="15.75" x14ac:dyDescent="0.25">
      <c r="B318" s="67"/>
      <c r="C318" s="68"/>
      <c r="D318" s="68"/>
      <c r="E318" s="68"/>
      <c r="F318" s="8" t="s">
        <v>35</v>
      </c>
      <c r="G318" s="19">
        <v>15</v>
      </c>
      <c r="H318" s="19">
        <v>15</v>
      </c>
      <c r="I318" s="19">
        <v>15</v>
      </c>
      <c r="J318" s="50">
        <v>0</v>
      </c>
      <c r="K318" s="50">
        <f t="shared" si="207"/>
        <v>0</v>
      </c>
      <c r="L318" s="50">
        <f t="shared" si="208"/>
        <v>0</v>
      </c>
      <c r="M318" s="50">
        <f t="shared" si="209"/>
        <v>0</v>
      </c>
      <c r="N318" s="50">
        <v>0</v>
      </c>
      <c r="O318" s="50">
        <f t="shared" si="210"/>
        <v>0</v>
      </c>
      <c r="P318" s="50">
        <f t="shared" si="211"/>
        <v>0</v>
      </c>
      <c r="Q318" s="50">
        <f t="shared" si="212"/>
        <v>0</v>
      </c>
      <c r="R318" s="50">
        <v>99.8</v>
      </c>
      <c r="S318" s="50">
        <f t="shared" si="213"/>
        <v>14.97</v>
      </c>
      <c r="T318" s="50">
        <f t="shared" si="214"/>
        <v>14.97</v>
      </c>
      <c r="U318" s="50">
        <f t="shared" si="215"/>
        <v>14.97</v>
      </c>
      <c r="V318" s="50">
        <v>374</v>
      </c>
      <c r="W318" s="50">
        <f t="shared" si="216"/>
        <v>56.1</v>
      </c>
      <c r="X318" s="50">
        <f t="shared" si="217"/>
        <v>56.1</v>
      </c>
      <c r="Y318" s="60">
        <f t="shared" si="218"/>
        <v>56.1</v>
      </c>
      <c r="Z318" s="59"/>
    </row>
    <row r="319" spans="2:26" ht="15.75" x14ac:dyDescent="0.25">
      <c r="B319" s="53" t="s">
        <v>98</v>
      </c>
      <c r="C319" s="51">
        <v>20</v>
      </c>
      <c r="D319" s="51">
        <v>20</v>
      </c>
      <c r="E319" s="51">
        <v>20</v>
      </c>
      <c r="F319" s="8" t="s">
        <v>87</v>
      </c>
      <c r="G319" s="19">
        <v>20</v>
      </c>
      <c r="H319" s="19">
        <v>20</v>
      </c>
      <c r="I319" s="19">
        <v>20</v>
      </c>
      <c r="J319" s="50">
        <v>23.5</v>
      </c>
      <c r="K319" s="50">
        <f>G319*J319/100</f>
        <v>4.7</v>
      </c>
      <c r="L319" s="50">
        <f>H319*J319/100</f>
        <v>4.7</v>
      </c>
      <c r="M319" s="50">
        <f>I319*J319/100</f>
        <v>4.7</v>
      </c>
      <c r="N319" s="50">
        <v>30.9</v>
      </c>
      <c r="O319" s="50">
        <f>G319*N319/100</f>
        <v>6.18</v>
      </c>
      <c r="P319" s="50">
        <f>H319*N319/100</f>
        <v>6.18</v>
      </c>
      <c r="Q319" s="50">
        <f>I319*N319/100</f>
        <v>6.18</v>
      </c>
      <c r="R319" s="50">
        <v>0</v>
      </c>
      <c r="S319" s="50">
        <f>G319*R319/100</f>
        <v>0</v>
      </c>
      <c r="T319" s="50">
        <f>H319*R319/100</f>
        <v>0</v>
      </c>
      <c r="U319" s="50">
        <f>I319*R319/100</f>
        <v>0</v>
      </c>
      <c r="V319" s="50">
        <v>380</v>
      </c>
      <c r="W319" s="50">
        <f>G319*V319/100</f>
        <v>76</v>
      </c>
      <c r="X319" s="50">
        <f>H319*V319/100</f>
        <v>76</v>
      </c>
      <c r="Y319" s="60">
        <f>I319*V319/100</f>
        <v>76</v>
      </c>
      <c r="Z319" s="59"/>
    </row>
    <row r="320" spans="2:26" ht="15.75" x14ac:dyDescent="0.25">
      <c r="B320" s="118" t="s">
        <v>32</v>
      </c>
      <c r="C320" s="51">
        <v>10</v>
      </c>
      <c r="D320" s="51">
        <v>10</v>
      </c>
      <c r="E320" s="51">
        <v>10</v>
      </c>
      <c r="F320" s="8" t="s">
        <v>32</v>
      </c>
      <c r="G320" s="19">
        <v>10</v>
      </c>
      <c r="H320" s="19">
        <v>10</v>
      </c>
      <c r="I320" s="19">
        <v>10</v>
      </c>
      <c r="J320" s="50">
        <v>0.8</v>
      </c>
      <c r="K320" s="50">
        <f t="shared" si="207"/>
        <v>0.08</v>
      </c>
      <c r="L320" s="50">
        <f t="shared" si="208"/>
        <v>0.08</v>
      </c>
      <c r="M320" s="50">
        <f t="shared" si="209"/>
        <v>0.08</v>
      </c>
      <c r="N320" s="50">
        <v>0</v>
      </c>
      <c r="O320" s="50">
        <f t="shared" si="210"/>
        <v>0</v>
      </c>
      <c r="P320" s="50">
        <f t="shared" si="211"/>
        <v>0</v>
      </c>
      <c r="Q320" s="50">
        <f t="shared" si="212"/>
        <v>0</v>
      </c>
      <c r="R320" s="50">
        <v>80.3</v>
      </c>
      <c r="S320" s="50">
        <f t="shared" si="213"/>
        <v>8.0299999999999994</v>
      </c>
      <c r="T320" s="50">
        <f t="shared" si="214"/>
        <v>8.0299999999999994</v>
      </c>
      <c r="U320" s="50">
        <f t="shared" si="215"/>
        <v>8.0299999999999994</v>
      </c>
      <c r="V320" s="50">
        <v>328</v>
      </c>
      <c r="W320" s="50">
        <f t="shared" si="216"/>
        <v>32.799999999999997</v>
      </c>
      <c r="X320" s="50">
        <f t="shared" si="217"/>
        <v>32.799999999999997</v>
      </c>
      <c r="Y320" s="60">
        <f t="shared" si="218"/>
        <v>32.799999999999997</v>
      </c>
      <c r="Z320" s="59"/>
    </row>
    <row r="321" spans="2:26" ht="31.5" x14ac:dyDescent="0.25">
      <c r="B321" s="109" t="s">
        <v>37</v>
      </c>
      <c r="C321" s="51">
        <v>20</v>
      </c>
      <c r="D321" s="51">
        <v>35</v>
      </c>
      <c r="E321" s="51">
        <v>40</v>
      </c>
      <c r="F321" s="33" t="s">
        <v>37</v>
      </c>
      <c r="G321" s="19">
        <v>20</v>
      </c>
      <c r="H321" s="19">
        <v>35</v>
      </c>
      <c r="I321" s="19">
        <v>40</v>
      </c>
      <c r="J321" s="50">
        <v>6.5</v>
      </c>
      <c r="K321" s="50">
        <f t="shared" si="207"/>
        <v>1.3</v>
      </c>
      <c r="L321" s="50">
        <f t="shared" si="208"/>
        <v>2.2749999999999999</v>
      </c>
      <c r="M321" s="50">
        <f t="shared" si="209"/>
        <v>2.6</v>
      </c>
      <c r="N321" s="50">
        <v>1</v>
      </c>
      <c r="O321" s="50">
        <f t="shared" si="210"/>
        <v>0.2</v>
      </c>
      <c r="P321" s="50">
        <f t="shared" si="211"/>
        <v>0.35</v>
      </c>
      <c r="Q321" s="50">
        <f t="shared" si="212"/>
        <v>0.4</v>
      </c>
      <c r="R321" s="50">
        <v>40.1</v>
      </c>
      <c r="S321" s="50">
        <f t="shared" si="213"/>
        <v>8.02</v>
      </c>
      <c r="T321" s="50">
        <f t="shared" si="214"/>
        <v>14.035</v>
      </c>
      <c r="U321" s="50">
        <f t="shared" si="215"/>
        <v>16.04</v>
      </c>
      <c r="V321" s="50">
        <v>190</v>
      </c>
      <c r="W321" s="50">
        <f t="shared" si="216"/>
        <v>38</v>
      </c>
      <c r="X321" s="50">
        <f t="shared" si="217"/>
        <v>66.5</v>
      </c>
      <c r="Y321" s="60">
        <f t="shared" si="218"/>
        <v>76</v>
      </c>
      <c r="Z321" s="59"/>
    </row>
    <row r="322" spans="2:26" ht="15.75" x14ac:dyDescent="0.25">
      <c r="B322" s="23"/>
      <c r="C322" s="8"/>
      <c r="D322" s="8"/>
      <c r="E322" s="8"/>
      <c r="F322" s="8"/>
      <c r="G322" s="8"/>
      <c r="H322" s="8"/>
      <c r="I322" s="8"/>
      <c r="J322" s="158"/>
      <c r="K322" s="158">
        <f>SUM(K308:K321)</f>
        <v>36.612000000000002</v>
      </c>
      <c r="L322" s="158">
        <f>SUM(L308:L321)</f>
        <v>52.178999999999995</v>
      </c>
      <c r="M322" s="158">
        <f>SUM(M308:M321)</f>
        <v>66.61</v>
      </c>
      <c r="N322" s="158"/>
      <c r="O322" s="158">
        <f>SUM(O308:O321)</f>
        <v>25.584</v>
      </c>
      <c r="P322" s="158">
        <f>SUM(P308:P321)</f>
        <v>33.468000000000004</v>
      </c>
      <c r="Q322" s="158">
        <f>SUM(Q308:Q321)</f>
        <v>57.193999999999996</v>
      </c>
      <c r="R322" s="158"/>
      <c r="S322" s="158">
        <f>SUM(S308:S321)</f>
        <v>70.384</v>
      </c>
      <c r="T322" s="158">
        <f>SUM(T308:T321)</f>
        <v>91.557000000000002</v>
      </c>
      <c r="U322" s="158">
        <f>SUM(U308:U321)</f>
        <v>104.93899999999999</v>
      </c>
      <c r="V322" s="158"/>
      <c r="W322" s="158">
        <f>SUM(W308:W321)</f>
        <v>532.23</v>
      </c>
      <c r="X322" s="158">
        <f>SUM(X308:X321)</f>
        <v>688.88</v>
      </c>
      <c r="Y322" s="159">
        <f>SUM(Y308:Y321)</f>
        <v>953.8599999999999</v>
      </c>
      <c r="Z322" s="59"/>
    </row>
    <row r="323" spans="2:26" ht="15.75" x14ac:dyDescent="0.25">
      <c r="B323" s="164" t="s">
        <v>159</v>
      </c>
      <c r="C323" s="165"/>
      <c r="D323" s="165"/>
      <c r="E323" s="165"/>
      <c r="F323" s="165"/>
      <c r="G323" s="165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  <c r="T323" s="165"/>
      <c r="U323" s="165"/>
      <c r="V323" s="165"/>
      <c r="W323" s="165"/>
      <c r="X323" s="165"/>
      <c r="Y323" s="166"/>
      <c r="Z323" s="59"/>
    </row>
    <row r="324" spans="2:26" ht="15.75" x14ac:dyDescent="0.25">
      <c r="B324" s="146" t="s">
        <v>133</v>
      </c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147"/>
      <c r="Z324" s="59"/>
    </row>
    <row r="325" spans="2:26" ht="31.5" x14ac:dyDescent="0.25">
      <c r="B325" s="67" t="s">
        <v>129</v>
      </c>
      <c r="C325" s="68">
        <v>200</v>
      </c>
      <c r="D325" s="68">
        <v>200</v>
      </c>
      <c r="E325" s="68">
        <v>250</v>
      </c>
      <c r="F325" s="5" t="s">
        <v>130</v>
      </c>
      <c r="G325" s="19">
        <v>80</v>
      </c>
      <c r="H325" s="19">
        <v>80</v>
      </c>
      <c r="I325" s="19">
        <v>143</v>
      </c>
      <c r="J325" s="50">
        <v>67.7</v>
      </c>
      <c r="K325" s="50">
        <f t="shared" ref="K325:K331" si="219">G325*J325/100</f>
        <v>54.16</v>
      </c>
      <c r="L325" s="50">
        <f t="shared" ref="L325:L331" si="220">H325*J325/100</f>
        <v>54.16</v>
      </c>
      <c r="M325" s="50">
        <f t="shared" ref="M325:M331" si="221">I325*J325/100</f>
        <v>96.811000000000007</v>
      </c>
      <c r="N325" s="50">
        <v>18.899999999999999</v>
      </c>
      <c r="O325" s="50">
        <f t="shared" ref="O325:O331" si="222">G325*N325/100</f>
        <v>15.12</v>
      </c>
      <c r="P325" s="50">
        <f t="shared" ref="P325:P331" si="223">H325*N325/100</f>
        <v>15.12</v>
      </c>
      <c r="Q325" s="50">
        <f t="shared" ref="Q325:Q331" si="224">I325*N325/100</f>
        <v>27.026999999999997</v>
      </c>
      <c r="R325" s="50">
        <v>12.4</v>
      </c>
      <c r="S325" s="50">
        <f t="shared" ref="S325:S331" si="225">G325*R325/100</f>
        <v>9.92</v>
      </c>
      <c r="T325" s="50">
        <f t="shared" ref="T325:T331" si="226">H325*R325/100</f>
        <v>9.92</v>
      </c>
      <c r="U325" s="50">
        <f t="shared" ref="U325:U331" si="227">I325*R325/100</f>
        <v>17.731999999999999</v>
      </c>
      <c r="V325" s="50">
        <v>187</v>
      </c>
      <c r="W325" s="50">
        <f t="shared" ref="W325:W331" si="228">G325*V325/100</f>
        <v>149.6</v>
      </c>
      <c r="X325" s="50">
        <f>(H325*V325)/100</f>
        <v>149.6</v>
      </c>
      <c r="Y325" s="60">
        <f>(I325*V325)/100</f>
        <v>267.41000000000003</v>
      </c>
      <c r="Z325" s="59"/>
    </row>
    <row r="326" spans="2:26" ht="15.75" x14ac:dyDescent="0.25">
      <c r="B326" s="67"/>
      <c r="C326" s="68"/>
      <c r="D326" s="68"/>
      <c r="E326" s="68"/>
      <c r="F326" s="8" t="s">
        <v>131</v>
      </c>
      <c r="G326" s="19">
        <v>43</v>
      </c>
      <c r="H326" s="19">
        <v>43</v>
      </c>
      <c r="I326" s="19">
        <v>68</v>
      </c>
      <c r="J326" s="50">
        <v>7</v>
      </c>
      <c r="K326" s="50">
        <f t="shared" si="219"/>
        <v>3.01</v>
      </c>
      <c r="L326" s="50">
        <f t="shared" si="220"/>
        <v>3.01</v>
      </c>
      <c r="M326" s="50">
        <f t="shared" si="221"/>
        <v>4.76</v>
      </c>
      <c r="N326" s="50">
        <v>0.6</v>
      </c>
      <c r="O326" s="50">
        <f t="shared" si="222"/>
        <v>0.25800000000000001</v>
      </c>
      <c r="P326" s="50">
        <f t="shared" si="223"/>
        <v>0.25800000000000001</v>
      </c>
      <c r="Q326" s="50">
        <f t="shared" si="224"/>
        <v>0.40799999999999997</v>
      </c>
      <c r="R326" s="50">
        <v>77.3</v>
      </c>
      <c r="S326" s="50">
        <f t="shared" si="225"/>
        <v>33.239000000000004</v>
      </c>
      <c r="T326" s="50">
        <f t="shared" si="226"/>
        <v>33.239000000000004</v>
      </c>
      <c r="U326" s="50">
        <f t="shared" si="227"/>
        <v>52.563999999999993</v>
      </c>
      <c r="V326" s="50">
        <v>323</v>
      </c>
      <c r="W326" s="50">
        <f t="shared" si="228"/>
        <v>138.88999999999999</v>
      </c>
      <c r="X326" s="50">
        <f t="shared" ref="X326:X331" si="229">H326*V326/100</f>
        <v>138.88999999999999</v>
      </c>
      <c r="Y326" s="60">
        <f t="shared" ref="Y326:Y331" si="230">I326*V326/100</f>
        <v>219.64</v>
      </c>
      <c r="Z326" s="59"/>
    </row>
    <row r="327" spans="2:26" ht="15.75" x14ac:dyDescent="0.25">
      <c r="B327" s="67"/>
      <c r="C327" s="68"/>
      <c r="D327" s="68"/>
      <c r="E327" s="68"/>
      <c r="F327" s="8" t="s">
        <v>96</v>
      </c>
      <c r="G327" s="19">
        <v>13</v>
      </c>
      <c r="H327" s="19">
        <v>13</v>
      </c>
      <c r="I327" s="19">
        <v>10</v>
      </c>
      <c r="J327" s="50">
        <v>0</v>
      </c>
      <c r="K327" s="50">
        <f t="shared" si="219"/>
        <v>0</v>
      </c>
      <c r="L327" s="50">
        <f t="shared" si="220"/>
        <v>0</v>
      </c>
      <c r="M327" s="50">
        <f t="shared" si="221"/>
        <v>0</v>
      </c>
      <c r="N327" s="50">
        <v>99.9</v>
      </c>
      <c r="O327" s="50">
        <f t="shared" si="222"/>
        <v>12.987</v>
      </c>
      <c r="P327" s="50">
        <f t="shared" si="223"/>
        <v>12.987</v>
      </c>
      <c r="Q327" s="50">
        <f t="shared" si="224"/>
        <v>9.99</v>
      </c>
      <c r="R327" s="50">
        <v>0</v>
      </c>
      <c r="S327" s="50">
        <f t="shared" si="225"/>
        <v>0</v>
      </c>
      <c r="T327" s="50">
        <f t="shared" si="226"/>
        <v>0</v>
      </c>
      <c r="U327" s="50">
        <f t="shared" si="227"/>
        <v>0</v>
      </c>
      <c r="V327" s="50">
        <v>899</v>
      </c>
      <c r="W327" s="50">
        <f t="shared" si="228"/>
        <v>116.87</v>
      </c>
      <c r="X327" s="50">
        <f t="shared" si="229"/>
        <v>116.87</v>
      </c>
      <c r="Y327" s="60">
        <f t="shared" si="230"/>
        <v>89.9</v>
      </c>
      <c r="Z327" s="59"/>
    </row>
    <row r="328" spans="2:26" ht="15.75" x14ac:dyDescent="0.25">
      <c r="B328" s="67"/>
      <c r="C328" s="68"/>
      <c r="D328" s="68"/>
      <c r="E328" s="68"/>
      <c r="F328" s="8" t="s">
        <v>23</v>
      </c>
      <c r="G328" s="19">
        <v>13</v>
      </c>
      <c r="H328" s="19">
        <v>13</v>
      </c>
      <c r="I328" s="19">
        <v>10</v>
      </c>
      <c r="J328" s="50">
        <v>1.7</v>
      </c>
      <c r="K328" s="50">
        <f t="shared" si="219"/>
        <v>0.22099999999999997</v>
      </c>
      <c r="L328" s="50">
        <f t="shared" si="220"/>
        <v>0.22099999999999997</v>
      </c>
      <c r="M328" s="50">
        <f t="shared" si="221"/>
        <v>0.17</v>
      </c>
      <c r="N328" s="50">
        <v>0</v>
      </c>
      <c r="O328" s="50">
        <f t="shared" si="222"/>
        <v>0</v>
      </c>
      <c r="P328" s="50">
        <f t="shared" si="223"/>
        <v>0</v>
      </c>
      <c r="Q328" s="50">
        <f t="shared" si="224"/>
        <v>0</v>
      </c>
      <c r="R328" s="50">
        <v>9.5</v>
      </c>
      <c r="S328" s="50">
        <f t="shared" si="225"/>
        <v>1.2350000000000001</v>
      </c>
      <c r="T328" s="50">
        <f t="shared" si="226"/>
        <v>1.2350000000000001</v>
      </c>
      <c r="U328" s="50">
        <f t="shared" si="227"/>
        <v>0.95</v>
      </c>
      <c r="V328" s="50">
        <v>43</v>
      </c>
      <c r="W328" s="50">
        <f t="shared" si="228"/>
        <v>5.59</v>
      </c>
      <c r="X328" s="50">
        <f t="shared" si="229"/>
        <v>5.59</v>
      </c>
      <c r="Y328" s="60">
        <f t="shared" si="230"/>
        <v>4.3</v>
      </c>
      <c r="Z328" s="59"/>
    </row>
    <row r="329" spans="2:26" ht="15.75" x14ac:dyDescent="0.25">
      <c r="B329" s="67"/>
      <c r="C329" s="68"/>
      <c r="D329" s="68"/>
      <c r="E329" s="68"/>
      <c r="F329" s="8" t="s">
        <v>22</v>
      </c>
      <c r="G329" s="19">
        <v>10</v>
      </c>
      <c r="H329" s="19">
        <v>10</v>
      </c>
      <c r="I329" s="19">
        <v>15</v>
      </c>
      <c r="J329" s="50">
        <v>1.3</v>
      </c>
      <c r="K329" s="50">
        <f t="shared" si="219"/>
        <v>0.13</v>
      </c>
      <c r="L329" s="50">
        <f t="shared" si="220"/>
        <v>0.13</v>
      </c>
      <c r="M329" s="50">
        <f t="shared" si="221"/>
        <v>0.19500000000000001</v>
      </c>
      <c r="N329" s="50">
        <v>0.1</v>
      </c>
      <c r="O329" s="50">
        <f t="shared" si="222"/>
        <v>0.01</v>
      </c>
      <c r="P329" s="50">
        <f t="shared" si="223"/>
        <v>0.01</v>
      </c>
      <c r="Q329" s="50">
        <f t="shared" si="224"/>
        <v>1.4999999999999999E-2</v>
      </c>
      <c r="R329" s="50">
        <v>7</v>
      </c>
      <c r="S329" s="50">
        <f t="shared" si="225"/>
        <v>0.7</v>
      </c>
      <c r="T329" s="50">
        <f t="shared" si="226"/>
        <v>0.7</v>
      </c>
      <c r="U329" s="50">
        <f t="shared" si="227"/>
        <v>1.05</v>
      </c>
      <c r="V329" s="50">
        <v>33</v>
      </c>
      <c r="W329" s="50">
        <f t="shared" si="228"/>
        <v>3.3</v>
      </c>
      <c r="X329" s="50">
        <f t="shared" si="229"/>
        <v>3.3</v>
      </c>
      <c r="Y329" s="60">
        <f t="shared" si="230"/>
        <v>4.95</v>
      </c>
      <c r="Z329" s="59"/>
    </row>
    <row r="330" spans="2:26" ht="15.75" x14ac:dyDescent="0.25">
      <c r="B330" s="67"/>
      <c r="C330" s="68"/>
      <c r="D330" s="68"/>
      <c r="E330" s="68"/>
      <c r="F330" s="8" t="s">
        <v>25</v>
      </c>
      <c r="G330" s="19">
        <v>10</v>
      </c>
      <c r="H330" s="19">
        <v>10</v>
      </c>
      <c r="I330" s="19">
        <v>15</v>
      </c>
      <c r="J330" s="50">
        <v>3.6</v>
      </c>
      <c r="K330" s="50">
        <f t="shared" si="219"/>
        <v>0.36</v>
      </c>
      <c r="L330" s="50">
        <f t="shared" si="220"/>
        <v>0.36</v>
      </c>
      <c r="M330" s="50">
        <f t="shared" si="221"/>
        <v>0.54</v>
      </c>
      <c r="N330" s="50">
        <v>0</v>
      </c>
      <c r="O330" s="50">
        <f t="shared" si="222"/>
        <v>0</v>
      </c>
      <c r="P330" s="50">
        <f t="shared" si="223"/>
        <v>0</v>
      </c>
      <c r="Q330" s="50">
        <f t="shared" si="224"/>
        <v>0</v>
      </c>
      <c r="R330" s="50">
        <v>11.8</v>
      </c>
      <c r="S330" s="50">
        <f t="shared" si="225"/>
        <v>1.18</v>
      </c>
      <c r="T330" s="50">
        <f t="shared" si="226"/>
        <v>1.18</v>
      </c>
      <c r="U330" s="50">
        <f t="shared" si="227"/>
        <v>1.77</v>
      </c>
      <c r="V330" s="50">
        <v>63</v>
      </c>
      <c r="W330" s="50">
        <f t="shared" si="228"/>
        <v>6.3</v>
      </c>
      <c r="X330" s="50">
        <f t="shared" si="229"/>
        <v>6.3</v>
      </c>
      <c r="Y330" s="60">
        <f t="shared" si="230"/>
        <v>9.4499999999999993</v>
      </c>
      <c r="Z330" s="59"/>
    </row>
    <row r="331" spans="2:26" ht="15.75" x14ac:dyDescent="0.25">
      <c r="B331" s="67"/>
      <c r="C331" s="68"/>
      <c r="D331" s="68"/>
      <c r="E331" s="68"/>
      <c r="F331" s="8" t="s">
        <v>27</v>
      </c>
      <c r="G331" s="19">
        <v>1</v>
      </c>
      <c r="H331" s="19">
        <v>1</v>
      </c>
      <c r="I331" s="19">
        <v>1</v>
      </c>
      <c r="J331" s="50">
        <v>0</v>
      </c>
      <c r="K331" s="50">
        <f t="shared" si="219"/>
        <v>0</v>
      </c>
      <c r="L331" s="50">
        <f t="shared" si="220"/>
        <v>0</v>
      </c>
      <c r="M331" s="50">
        <f t="shared" si="221"/>
        <v>0</v>
      </c>
      <c r="N331" s="50">
        <v>0</v>
      </c>
      <c r="O331" s="50">
        <f t="shared" si="222"/>
        <v>0</v>
      </c>
      <c r="P331" s="50">
        <f t="shared" si="223"/>
        <v>0</v>
      </c>
      <c r="Q331" s="50">
        <f t="shared" si="224"/>
        <v>0</v>
      </c>
      <c r="R331" s="50">
        <v>0</v>
      </c>
      <c r="S331" s="50">
        <f t="shared" si="225"/>
        <v>0</v>
      </c>
      <c r="T331" s="50">
        <f t="shared" si="226"/>
        <v>0</v>
      </c>
      <c r="U331" s="50">
        <f t="shared" si="227"/>
        <v>0</v>
      </c>
      <c r="V331" s="50">
        <v>0</v>
      </c>
      <c r="W331" s="50">
        <f t="shared" si="228"/>
        <v>0</v>
      </c>
      <c r="X331" s="50">
        <f t="shared" si="229"/>
        <v>0</v>
      </c>
      <c r="Y331" s="60">
        <f t="shared" si="230"/>
        <v>0</v>
      </c>
      <c r="Z331" s="59"/>
    </row>
    <row r="332" spans="2:26" ht="15.75" x14ac:dyDescent="0.25">
      <c r="B332" s="23" t="s">
        <v>72</v>
      </c>
      <c r="C332" s="29">
        <v>100</v>
      </c>
      <c r="D332" s="29">
        <v>100</v>
      </c>
      <c r="E332" s="29">
        <v>100</v>
      </c>
      <c r="F332" s="8" t="s">
        <v>74</v>
      </c>
      <c r="G332" s="19">
        <v>100</v>
      </c>
      <c r="H332" s="19">
        <v>100</v>
      </c>
      <c r="I332" s="19">
        <v>100</v>
      </c>
      <c r="J332" s="48">
        <v>0.4</v>
      </c>
      <c r="K332" s="48">
        <v>0.4</v>
      </c>
      <c r="L332" s="48">
        <v>0.4</v>
      </c>
      <c r="M332" s="48">
        <v>0.4</v>
      </c>
      <c r="N332" s="48">
        <v>0</v>
      </c>
      <c r="O332" s="48">
        <v>0</v>
      </c>
      <c r="P332" s="48">
        <v>0</v>
      </c>
      <c r="Q332" s="48">
        <v>0</v>
      </c>
      <c r="R332" s="48">
        <v>11.3</v>
      </c>
      <c r="S332" s="48">
        <v>11.3</v>
      </c>
      <c r="T332" s="48">
        <v>11.3</v>
      </c>
      <c r="U332" s="48">
        <v>11.3</v>
      </c>
      <c r="V332" s="48">
        <v>46</v>
      </c>
      <c r="W332" s="48">
        <v>46</v>
      </c>
      <c r="X332" s="48">
        <v>46</v>
      </c>
      <c r="Y332" s="160">
        <v>46</v>
      </c>
      <c r="Z332" s="59"/>
    </row>
    <row r="333" spans="2:26" ht="15.75" x14ac:dyDescent="0.25">
      <c r="B333" s="118" t="s">
        <v>32</v>
      </c>
      <c r="C333" s="51">
        <v>10</v>
      </c>
      <c r="D333" s="51">
        <v>10</v>
      </c>
      <c r="E333" s="51">
        <v>10</v>
      </c>
      <c r="F333" s="8" t="s">
        <v>32</v>
      </c>
      <c r="G333" s="51">
        <v>10</v>
      </c>
      <c r="H333" s="51">
        <v>10</v>
      </c>
      <c r="I333" s="51">
        <v>10</v>
      </c>
      <c r="J333" s="50">
        <v>0.8</v>
      </c>
      <c r="K333" s="50">
        <f>G333*J333/100</f>
        <v>0.08</v>
      </c>
      <c r="L333" s="50">
        <f>H333*J333/100</f>
        <v>0.08</v>
      </c>
      <c r="M333" s="50">
        <f>I333*J333/100</f>
        <v>0.08</v>
      </c>
      <c r="N333" s="50">
        <v>0</v>
      </c>
      <c r="O333" s="50">
        <f>G333*N333/100</f>
        <v>0</v>
      </c>
      <c r="P333" s="50">
        <f>H333*N333/100</f>
        <v>0</v>
      </c>
      <c r="Q333" s="50">
        <f>I333*N333/100</f>
        <v>0</v>
      </c>
      <c r="R333" s="50">
        <v>80.3</v>
      </c>
      <c r="S333" s="50">
        <f>G333*R333/100</f>
        <v>8.0299999999999994</v>
      </c>
      <c r="T333" s="50">
        <f>H333*R333/100</f>
        <v>8.0299999999999994</v>
      </c>
      <c r="U333" s="50">
        <f>I333*R333/100</f>
        <v>8.0299999999999994</v>
      </c>
      <c r="V333" s="50">
        <v>328</v>
      </c>
      <c r="W333" s="50">
        <f>G333*V333/100</f>
        <v>32.799999999999997</v>
      </c>
      <c r="X333" s="50">
        <f>H333*V333/100</f>
        <v>32.799999999999997</v>
      </c>
      <c r="Y333" s="60">
        <f>I333*V333/100</f>
        <v>32.799999999999997</v>
      </c>
      <c r="Z333" s="59"/>
    </row>
    <row r="334" spans="2:26" ht="15.75" x14ac:dyDescent="0.25">
      <c r="B334" s="67" t="s">
        <v>112</v>
      </c>
      <c r="C334" s="68">
        <v>200</v>
      </c>
      <c r="D334" s="68">
        <v>200</v>
      </c>
      <c r="E334" s="68">
        <v>200</v>
      </c>
      <c r="F334" s="11" t="s">
        <v>34</v>
      </c>
      <c r="G334" s="19">
        <v>1</v>
      </c>
      <c r="H334" s="19">
        <v>1</v>
      </c>
      <c r="I334" s="19">
        <v>1</v>
      </c>
      <c r="J334" s="50">
        <v>0.1</v>
      </c>
      <c r="K334" s="50">
        <f>G334*J334/100</f>
        <v>1E-3</v>
      </c>
      <c r="L334" s="50">
        <f>H334*J334/100</f>
        <v>1E-3</v>
      </c>
      <c r="M334" s="50">
        <f>I334*J334/100</f>
        <v>1E-3</v>
      </c>
      <c r="N334" s="50">
        <v>0</v>
      </c>
      <c r="O334" s="50">
        <f>G334*N334/100</f>
        <v>0</v>
      </c>
      <c r="P334" s="50">
        <f>H334*N334/100</f>
        <v>0</v>
      </c>
      <c r="Q334" s="50">
        <f>I334*N334/100</f>
        <v>0</v>
      </c>
      <c r="R334" s="50">
        <v>0</v>
      </c>
      <c r="S334" s="50">
        <f>G334*R334/100</f>
        <v>0</v>
      </c>
      <c r="T334" s="50">
        <f>H334*R334/100</f>
        <v>0</v>
      </c>
      <c r="U334" s="50">
        <f>I334*R334/100</f>
        <v>0</v>
      </c>
      <c r="V334" s="50">
        <v>5</v>
      </c>
      <c r="W334" s="50">
        <f>G334*V334/100</f>
        <v>0.05</v>
      </c>
      <c r="X334" s="50">
        <f>H334*V334/100</f>
        <v>0.05</v>
      </c>
      <c r="Y334" s="60">
        <f>I334*V334/100</f>
        <v>0.05</v>
      </c>
      <c r="Z334" s="59"/>
    </row>
    <row r="335" spans="2:26" ht="15.75" x14ac:dyDescent="0.25">
      <c r="B335" s="67"/>
      <c r="C335" s="68"/>
      <c r="D335" s="68"/>
      <c r="E335" s="68"/>
      <c r="F335" s="8" t="s">
        <v>35</v>
      </c>
      <c r="G335" s="19">
        <v>15</v>
      </c>
      <c r="H335" s="19">
        <v>15</v>
      </c>
      <c r="I335" s="19">
        <v>15</v>
      </c>
      <c r="J335" s="50">
        <v>0</v>
      </c>
      <c r="K335" s="50">
        <f>G335*J335/100</f>
        <v>0</v>
      </c>
      <c r="L335" s="50">
        <f>H335*J335/100</f>
        <v>0</v>
      </c>
      <c r="M335" s="50">
        <f>I335*J335/100</f>
        <v>0</v>
      </c>
      <c r="N335" s="50">
        <v>0</v>
      </c>
      <c r="O335" s="50">
        <f>G335*N335/100</f>
        <v>0</v>
      </c>
      <c r="P335" s="50">
        <f>H335*N335/100</f>
        <v>0</v>
      </c>
      <c r="Q335" s="50">
        <f>I335*N335/100</f>
        <v>0</v>
      </c>
      <c r="R335" s="50">
        <v>99.8</v>
      </c>
      <c r="S335" s="50">
        <f>G335*R335/100</f>
        <v>14.97</v>
      </c>
      <c r="T335" s="50">
        <f>H335*R335/100</f>
        <v>14.97</v>
      </c>
      <c r="U335" s="50">
        <f>I335*R335/100</f>
        <v>14.97</v>
      </c>
      <c r="V335" s="50">
        <v>374</v>
      </c>
      <c r="W335" s="50">
        <f>G335*V335/100</f>
        <v>56.1</v>
      </c>
      <c r="X335" s="50">
        <f>H335*V335/100</f>
        <v>56.1</v>
      </c>
      <c r="Y335" s="60">
        <f>I335*V335/100</f>
        <v>56.1</v>
      </c>
      <c r="Z335" s="59"/>
    </row>
    <row r="336" spans="2:26" ht="31.5" x14ac:dyDescent="0.25">
      <c r="B336" s="109" t="s">
        <v>37</v>
      </c>
      <c r="C336" s="51">
        <v>20</v>
      </c>
      <c r="D336" s="51">
        <v>35</v>
      </c>
      <c r="E336" s="51">
        <v>40</v>
      </c>
      <c r="F336" s="33" t="s">
        <v>37</v>
      </c>
      <c r="G336" s="19">
        <v>20</v>
      </c>
      <c r="H336" s="19">
        <v>35</v>
      </c>
      <c r="I336" s="19">
        <v>40</v>
      </c>
      <c r="J336" s="50">
        <v>6.5</v>
      </c>
      <c r="K336" s="50">
        <f>G336*J336/100</f>
        <v>1.3</v>
      </c>
      <c r="L336" s="50">
        <f>H336*J336/100</f>
        <v>2.2749999999999999</v>
      </c>
      <c r="M336" s="50">
        <f>I336*J336/100</f>
        <v>2.6</v>
      </c>
      <c r="N336" s="50">
        <v>1</v>
      </c>
      <c r="O336" s="50">
        <f>G336*N336/100</f>
        <v>0.2</v>
      </c>
      <c r="P336" s="50">
        <f>H336*N336/100</f>
        <v>0.35</v>
      </c>
      <c r="Q336" s="50">
        <f>I336*N336/100</f>
        <v>0.4</v>
      </c>
      <c r="R336" s="50">
        <v>40.1</v>
      </c>
      <c r="S336" s="50">
        <f>G336*R336/100</f>
        <v>8.02</v>
      </c>
      <c r="T336" s="50">
        <f>H336*R336/100</f>
        <v>14.035</v>
      </c>
      <c r="U336" s="50">
        <f>I336*R336/100</f>
        <v>16.04</v>
      </c>
      <c r="V336" s="50">
        <v>190</v>
      </c>
      <c r="W336" s="50">
        <f>G336*V336/100</f>
        <v>38</v>
      </c>
      <c r="X336" s="50">
        <f>H336*V336/100</f>
        <v>66.5</v>
      </c>
      <c r="Y336" s="60">
        <f>I336*V336/100</f>
        <v>76</v>
      </c>
      <c r="Z336" s="59"/>
    </row>
    <row r="337" spans="2:26" ht="15.75" x14ac:dyDescent="0.25">
      <c r="B337" s="23"/>
      <c r="C337" s="8"/>
      <c r="D337" s="8"/>
      <c r="E337" s="8"/>
      <c r="F337" s="8"/>
      <c r="G337" s="8"/>
      <c r="H337" s="8"/>
      <c r="I337" s="8"/>
      <c r="J337" s="98"/>
      <c r="K337" s="158">
        <f>SUM(K325:K336)</f>
        <v>59.661999999999985</v>
      </c>
      <c r="L337" s="158">
        <f>SUM(L325:L336)</f>
        <v>60.636999999999986</v>
      </c>
      <c r="M337" s="158">
        <f>SUM(M325:M336)</f>
        <v>105.55700000000002</v>
      </c>
      <c r="N337" s="158"/>
      <c r="O337" s="158">
        <f>SUM(O325:O336)</f>
        <v>28.575000000000003</v>
      </c>
      <c r="P337" s="158">
        <f>SUM(P325:P336)</f>
        <v>28.725000000000005</v>
      </c>
      <c r="Q337" s="158">
        <f>SUM(Q325:Q336)</f>
        <v>37.839999999999996</v>
      </c>
      <c r="R337" s="158"/>
      <c r="S337" s="158">
        <f>SUM(S325:S336)</f>
        <v>88.594000000000008</v>
      </c>
      <c r="T337" s="158">
        <f>SUM(T325:T336)</f>
        <v>94.609000000000009</v>
      </c>
      <c r="U337" s="158">
        <f>SUM(U325:U336)</f>
        <v>124.40599999999998</v>
      </c>
      <c r="V337" s="158"/>
      <c r="W337" s="158">
        <f>SUM(W325:W336)</f>
        <v>593.5</v>
      </c>
      <c r="X337" s="158">
        <f>SUM(X325:X336)</f>
        <v>622</v>
      </c>
      <c r="Y337" s="159">
        <f>SUM(Y325:Y336)</f>
        <v>806.6</v>
      </c>
      <c r="Z337" s="59"/>
    </row>
    <row r="338" spans="2:26" ht="15.75" x14ac:dyDescent="0.25">
      <c r="B338" s="146" t="s">
        <v>134</v>
      </c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147"/>
      <c r="Z338" s="59"/>
    </row>
    <row r="339" spans="2:26" ht="15.75" x14ac:dyDescent="0.25">
      <c r="B339" s="67" t="s">
        <v>140</v>
      </c>
      <c r="C339" s="68">
        <v>60</v>
      </c>
      <c r="D339" s="68">
        <v>100</v>
      </c>
      <c r="E339" s="68">
        <v>100</v>
      </c>
      <c r="F339" s="8" t="s">
        <v>141</v>
      </c>
      <c r="G339" s="29">
        <v>47</v>
      </c>
      <c r="H339" s="29">
        <v>79</v>
      </c>
      <c r="I339" s="29">
        <v>79</v>
      </c>
      <c r="J339" s="50">
        <v>1.08</v>
      </c>
      <c r="K339" s="50">
        <f t="shared" ref="K339:K361" si="231">G339*J339/100</f>
        <v>0.50760000000000005</v>
      </c>
      <c r="L339" s="50">
        <f t="shared" ref="L339:L361" si="232">H339*J339/100</f>
        <v>0.85320000000000007</v>
      </c>
      <c r="M339" s="50">
        <f t="shared" ref="M339:M361" si="233">I339*J339/100</f>
        <v>0.85320000000000007</v>
      </c>
      <c r="N339" s="50">
        <v>0</v>
      </c>
      <c r="O339" s="50">
        <f t="shared" ref="O339:O361" si="234">G339*N339/100</f>
        <v>0</v>
      </c>
      <c r="P339" s="50">
        <f t="shared" ref="P339:P361" si="235">H339*N339/100</f>
        <v>0</v>
      </c>
      <c r="Q339" s="50">
        <f t="shared" ref="Q339:Q361" si="236">I339*N339/100</f>
        <v>0</v>
      </c>
      <c r="R339" s="50">
        <v>5.4</v>
      </c>
      <c r="S339" s="50">
        <f t="shared" ref="S339:S361" si="237">G339*R339/100</f>
        <v>2.5380000000000003</v>
      </c>
      <c r="T339" s="50">
        <f t="shared" ref="T339:T361" si="238">H339*R339/100</f>
        <v>4.266</v>
      </c>
      <c r="U339" s="50">
        <f t="shared" ref="U339:U361" si="239">I339*R339/100</f>
        <v>4.266</v>
      </c>
      <c r="V339" s="50">
        <v>28</v>
      </c>
      <c r="W339" s="50">
        <f t="shared" ref="W339:W361" si="240">G339*V339/100</f>
        <v>13.16</v>
      </c>
      <c r="X339" s="50">
        <f>H339*V339/100</f>
        <v>22.12</v>
      </c>
      <c r="Y339" s="60">
        <f>I339*V339/100</f>
        <v>22.12</v>
      </c>
      <c r="Z339" s="59"/>
    </row>
    <row r="340" spans="2:26" ht="15.75" x14ac:dyDescent="0.25">
      <c r="B340" s="67"/>
      <c r="C340" s="68"/>
      <c r="D340" s="68"/>
      <c r="E340" s="68"/>
      <c r="F340" s="8" t="s">
        <v>22</v>
      </c>
      <c r="G340" s="29">
        <v>6</v>
      </c>
      <c r="H340" s="29">
        <v>10</v>
      </c>
      <c r="I340" s="29">
        <v>10</v>
      </c>
      <c r="J340" s="50">
        <v>1.3</v>
      </c>
      <c r="K340" s="50">
        <f t="shared" si="231"/>
        <v>7.8000000000000014E-2</v>
      </c>
      <c r="L340" s="50">
        <f t="shared" si="232"/>
        <v>0.13</v>
      </c>
      <c r="M340" s="50">
        <f t="shared" si="233"/>
        <v>0.13</v>
      </c>
      <c r="N340" s="50">
        <v>0.1</v>
      </c>
      <c r="O340" s="50">
        <f t="shared" si="234"/>
        <v>6.000000000000001E-3</v>
      </c>
      <c r="P340" s="50">
        <f t="shared" si="235"/>
        <v>0.01</v>
      </c>
      <c r="Q340" s="50">
        <f t="shared" si="236"/>
        <v>0.01</v>
      </c>
      <c r="R340" s="50">
        <v>7</v>
      </c>
      <c r="S340" s="50">
        <f t="shared" si="237"/>
        <v>0.42</v>
      </c>
      <c r="T340" s="50">
        <f t="shared" si="238"/>
        <v>0.7</v>
      </c>
      <c r="U340" s="50">
        <f t="shared" si="239"/>
        <v>0.7</v>
      </c>
      <c r="V340" s="50">
        <v>33</v>
      </c>
      <c r="W340" s="50">
        <f t="shared" si="240"/>
        <v>1.98</v>
      </c>
      <c r="X340" s="50">
        <f>H340*V340/100</f>
        <v>3.3</v>
      </c>
      <c r="Y340" s="60">
        <f>I340*V340/100</f>
        <v>3.3</v>
      </c>
      <c r="Z340" s="59"/>
    </row>
    <row r="341" spans="2:26" ht="15.75" x14ac:dyDescent="0.25">
      <c r="B341" s="67"/>
      <c r="C341" s="68"/>
      <c r="D341" s="68"/>
      <c r="E341" s="68"/>
      <c r="F341" s="8" t="s">
        <v>24</v>
      </c>
      <c r="G341" s="29">
        <v>3</v>
      </c>
      <c r="H341" s="29">
        <v>5</v>
      </c>
      <c r="I341" s="29">
        <v>5</v>
      </c>
      <c r="J341" s="50">
        <v>0</v>
      </c>
      <c r="K341" s="50">
        <f t="shared" si="231"/>
        <v>0</v>
      </c>
      <c r="L341" s="50">
        <f t="shared" si="232"/>
        <v>0</v>
      </c>
      <c r="M341" s="50">
        <f t="shared" si="233"/>
        <v>0</v>
      </c>
      <c r="N341" s="50">
        <v>99.9</v>
      </c>
      <c r="O341" s="50">
        <f t="shared" si="234"/>
        <v>2.9970000000000003</v>
      </c>
      <c r="P341" s="50">
        <f t="shared" si="235"/>
        <v>4.9950000000000001</v>
      </c>
      <c r="Q341" s="50">
        <f t="shared" si="236"/>
        <v>4.9950000000000001</v>
      </c>
      <c r="R341" s="50">
        <v>0</v>
      </c>
      <c r="S341" s="50">
        <f t="shared" si="237"/>
        <v>0</v>
      </c>
      <c r="T341" s="50">
        <f t="shared" si="238"/>
        <v>0</v>
      </c>
      <c r="U341" s="50">
        <f t="shared" si="239"/>
        <v>0</v>
      </c>
      <c r="V341" s="50">
        <v>899</v>
      </c>
      <c r="W341" s="50">
        <f t="shared" si="240"/>
        <v>26.97</v>
      </c>
      <c r="X341" s="50">
        <f>H341*V341/100</f>
        <v>44.95</v>
      </c>
      <c r="Y341" s="60">
        <f>I341*V341/100</f>
        <v>44.95</v>
      </c>
      <c r="Z341" s="59"/>
    </row>
    <row r="342" spans="2:26" ht="15.75" x14ac:dyDescent="0.25">
      <c r="B342" s="67"/>
      <c r="C342" s="68"/>
      <c r="D342" s="68"/>
      <c r="E342" s="68"/>
      <c r="F342" s="8" t="s">
        <v>27</v>
      </c>
      <c r="G342" s="29">
        <v>1</v>
      </c>
      <c r="H342" s="29">
        <v>1</v>
      </c>
      <c r="I342" s="29">
        <v>1</v>
      </c>
      <c r="J342" s="50">
        <v>0</v>
      </c>
      <c r="K342" s="50">
        <f t="shared" si="231"/>
        <v>0</v>
      </c>
      <c r="L342" s="50">
        <f t="shared" si="232"/>
        <v>0</v>
      </c>
      <c r="M342" s="50">
        <f t="shared" si="233"/>
        <v>0</v>
      </c>
      <c r="N342" s="50">
        <v>0</v>
      </c>
      <c r="O342" s="50">
        <f t="shared" si="234"/>
        <v>0</v>
      </c>
      <c r="P342" s="50">
        <f t="shared" si="235"/>
        <v>0</v>
      </c>
      <c r="Q342" s="50">
        <f t="shared" si="236"/>
        <v>0</v>
      </c>
      <c r="R342" s="50">
        <v>0</v>
      </c>
      <c r="S342" s="50">
        <f t="shared" si="237"/>
        <v>0</v>
      </c>
      <c r="T342" s="50">
        <f t="shared" si="238"/>
        <v>0</v>
      </c>
      <c r="U342" s="50">
        <f t="shared" si="239"/>
        <v>0</v>
      </c>
      <c r="V342" s="50">
        <v>0</v>
      </c>
      <c r="W342" s="50">
        <f t="shared" si="240"/>
        <v>0</v>
      </c>
      <c r="X342" s="50">
        <f>H342*V342/100</f>
        <v>0</v>
      </c>
      <c r="Y342" s="60">
        <f>I342*V342/100</f>
        <v>0</v>
      </c>
      <c r="Z342" s="59"/>
    </row>
    <row r="343" spans="2:26" ht="15.75" x14ac:dyDescent="0.25">
      <c r="B343" s="67"/>
      <c r="C343" s="68"/>
      <c r="D343" s="68"/>
      <c r="E343" s="68"/>
      <c r="F343" s="8" t="s">
        <v>35</v>
      </c>
      <c r="G343" s="51">
        <v>3</v>
      </c>
      <c r="H343" s="51">
        <v>4</v>
      </c>
      <c r="I343" s="51">
        <v>4</v>
      </c>
      <c r="J343" s="50">
        <v>0</v>
      </c>
      <c r="K343" s="50">
        <f t="shared" si="231"/>
        <v>0</v>
      </c>
      <c r="L343" s="50">
        <f t="shared" si="232"/>
        <v>0</v>
      </c>
      <c r="M343" s="50">
        <f t="shared" si="233"/>
        <v>0</v>
      </c>
      <c r="N343" s="50">
        <v>0</v>
      </c>
      <c r="O343" s="50">
        <f t="shared" si="234"/>
        <v>0</v>
      </c>
      <c r="P343" s="50">
        <f t="shared" si="235"/>
        <v>0</v>
      </c>
      <c r="Q343" s="50">
        <f t="shared" si="236"/>
        <v>0</v>
      </c>
      <c r="R343" s="50">
        <v>99.8</v>
      </c>
      <c r="S343" s="50">
        <f t="shared" si="237"/>
        <v>2.9939999999999998</v>
      </c>
      <c r="T343" s="50">
        <f t="shared" si="238"/>
        <v>3.992</v>
      </c>
      <c r="U343" s="50">
        <f t="shared" si="239"/>
        <v>3.992</v>
      </c>
      <c r="V343" s="50">
        <v>374</v>
      </c>
      <c r="W343" s="50">
        <f t="shared" si="240"/>
        <v>11.22</v>
      </c>
      <c r="X343" s="50">
        <f>H343*V343/100</f>
        <v>14.96</v>
      </c>
      <c r="Y343" s="60">
        <f>I343*V343/100</f>
        <v>14.96</v>
      </c>
      <c r="Z343" s="59"/>
    </row>
    <row r="344" spans="2:26" ht="31.5" x14ac:dyDescent="0.25">
      <c r="B344" s="67" t="s">
        <v>113</v>
      </c>
      <c r="C344" s="68" t="s">
        <v>114</v>
      </c>
      <c r="D344" s="68" t="s">
        <v>115</v>
      </c>
      <c r="E344" s="68" t="s">
        <v>116</v>
      </c>
      <c r="F344" s="5" t="s">
        <v>104</v>
      </c>
      <c r="G344" s="19">
        <v>37</v>
      </c>
      <c r="H344" s="19">
        <v>56</v>
      </c>
      <c r="I344" s="19">
        <v>74</v>
      </c>
      <c r="J344" s="50">
        <v>67.7</v>
      </c>
      <c r="K344" s="50">
        <f t="shared" si="231"/>
        <v>25.048999999999999</v>
      </c>
      <c r="L344" s="50">
        <f t="shared" si="232"/>
        <v>37.912000000000006</v>
      </c>
      <c r="M344" s="50">
        <f t="shared" si="233"/>
        <v>50.097999999999999</v>
      </c>
      <c r="N344" s="50">
        <v>18.899999999999999</v>
      </c>
      <c r="O344" s="50">
        <f t="shared" si="234"/>
        <v>6.9929999999999994</v>
      </c>
      <c r="P344" s="50">
        <f t="shared" si="235"/>
        <v>10.583999999999998</v>
      </c>
      <c r="Q344" s="50">
        <f t="shared" si="236"/>
        <v>13.985999999999999</v>
      </c>
      <c r="R344" s="50">
        <v>12.4</v>
      </c>
      <c r="S344" s="50">
        <f t="shared" si="237"/>
        <v>4.5880000000000001</v>
      </c>
      <c r="T344" s="50">
        <f t="shared" si="238"/>
        <v>6.944</v>
      </c>
      <c r="U344" s="50">
        <f t="shared" si="239"/>
        <v>9.1760000000000002</v>
      </c>
      <c r="V344" s="50">
        <v>187</v>
      </c>
      <c r="W344" s="50">
        <f t="shared" si="240"/>
        <v>69.19</v>
      </c>
      <c r="X344" s="50">
        <f>(H344*V344)/100</f>
        <v>104.72</v>
      </c>
      <c r="Y344" s="60">
        <f>(I344*V344)/100</f>
        <v>138.38</v>
      </c>
      <c r="Z344" s="59"/>
    </row>
    <row r="345" spans="2:26" ht="31.5" x14ac:dyDescent="0.25">
      <c r="B345" s="67"/>
      <c r="C345" s="68"/>
      <c r="D345" s="68"/>
      <c r="E345" s="68"/>
      <c r="F345" s="25" t="s">
        <v>117</v>
      </c>
      <c r="G345" s="19">
        <v>9</v>
      </c>
      <c r="H345" s="19">
        <v>14</v>
      </c>
      <c r="I345" s="19">
        <v>10</v>
      </c>
      <c r="J345" s="50">
        <v>11.1</v>
      </c>
      <c r="K345" s="50">
        <f t="shared" si="231"/>
        <v>0.99899999999999989</v>
      </c>
      <c r="L345" s="50">
        <f t="shared" si="232"/>
        <v>1.554</v>
      </c>
      <c r="M345" s="50">
        <f t="shared" si="233"/>
        <v>1.1100000000000001</v>
      </c>
      <c r="N345" s="50">
        <v>1.5</v>
      </c>
      <c r="O345" s="50">
        <f t="shared" si="234"/>
        <v>0.13500000000000001</v>
      </c>
      <c r="P345" s="50">
        <f t="shared" si="235"/>
        <v>0.21</v>
      </c>
      <c r="Q345" s="50">
        <f t="shared" si="236"/>
        <v>0.15</v>
      </c>
      <c r="R345" s="50">
        <v>67.8</v>
      </c>
      <c r="S345" s="50">
        <f t="shared" si="237"/>
        <v>6.1019999999999994</v>
      </c>
      <c r="T345" s="50">
        <f t="shared" si="238"/>
        <v>9.4919999999999991</v>
      </c>
      <c r="U345" s="50">
        <f t="shared" si="239"/>
        <v>6.78</v>
      </c>
      <c r="V345" s="50">
        <v>329</v>
      </c>
      <c r="W345" s="50">
        <f t="shared" si="240"/>
        <v>29.61</v>
      </c>
      <c r="X345" s="50">
        <f t="shared" ref="X345:X361" si="241">H345*V345/100</f>
        <v>46.06</v>
      </c>
      <c r="Y345" s="60">
        <f t="shared" ref="Y345:Y361" si="242">I345*V345/100</f>
        <v>32.9</v>
      </c>
      <c r="Z345" s="59"/>
    </row>
    <row r="346" spans="2:26" ht="15.75" x14ac:dyDescent="0.25">
      <c r="B346" s="67"/>
      <c r="C346" s="68"/>
      <c r="D346" s="68"/>
      <c r="E346" s="68"/>
      <c r="F346" s="8" t="s">
        <v>36</v>
      </c>
      <c r="G346" s="19">
        <v>12</v>
      </c>
      <c r="H346" s="19">
        <v>17</v>
      </c>
      <c r="I346" s="19">
        <v>24</v>
      </c>
      <c r="J346" s="50">
        <v>7</v>
      </c>
      <c r="K346" s="50">
        <f t="shared" si="231"/>
        <v>0.84</v>
      </c>
      <c r="L346" s="50">
        <f t="shared" si="232"/>
        <v>1.19</v>
      </c>
      <c r="M346" s="50">
        <f t="shared" si="233"/>
        <v>1.68</v>
      </c>
      <c r="N346" s="50">
        <v>7.9</v>
      </c>
      <c r="O346" s="50">
        <f t="shared" si="234"/>
        <v>0.94800000000000006</v>
      </c>
      <c r="P346" s="50">
        <f t="shared" si="235"/>
        <v>1.3430000000000002</v>
      </c>
      <c r="Q346" s="50">
        <f t="shared" si="236"/>
        <v>1.8960000000000001</v>
      </c>
      <c r="R346" s="50">
        <v>9.5</v>
      </c>
      <c r="S346" s="50">
        <f t="shared" si="237"/>
        <v>1.1399999999999999</v>
      </c>
      <c r="T346" s="50">
        <f t="shared" si="238"/>
        <v>1.615</v>
      </c>
      <c r="U346" s="50">
        <f t="shared" si="239"/>
        <v>2.2799999999999998</v>
      </c>
      <c r="V346" s="50">
        <v>135</v>
      </c>
      <c r="W346" s="50">
        <f t="shared" si="240"/>
        <v>16.2</v>
      </c>
      <c r="X346" s="50">
        <f t="shared" si="241"/>
        <v>22.95</v>
      </c>
      <c r="Y346" s="60">
        <f t="shared" si="242"/>
        <v>32.4</v>
      </c>
      <c r="Z346" s="59"/>
    </row>
    <row r="347" spans="2:26" ht="15.75" x14ac:dyDescent="0.25">
      <c r="B347" s="67"/>
      <c r="C347" s="68"/>
      <c r="D347" s="68"/>
      <c r="E347" s="68"/>
      <c r="F347" s="8" t="s">
        <v>118</v>
      </c>
      <c r="G347" s="19">
        <v>5</v>
      </c>
      <c r="H347" s="19">
        <v>8</v>
      </c>
      <c r="I347" s="19">
        <v>10</v>
      </c>
      <c r="J347" s="50">
        <v>12.2</v>
      </c>
      <c r="K347" s="50">
        <f t="shared" si="231"/>
        <v>0.61</v>
      </c>
      <c r="L347" s="50">
        <f t="shared" si="232"/>
        <v>0.97599999999999998</v>
      </c>
      <c r="M347" s="50">
        <f t="shared" si="233"/>
        <v>1.22</v>
      </c>
      <c r="N347" s="50">
        <v>1.5</v>
      </c>
      <c r="O347" s="50">
        <f t="shared" si="234"/>
        <v>7.4999999999999997E-2</v>
      </c>
      <c r="P347" s="50">
        <f t="shared" si="235"/>
        <v>0.12</v>
      </c>
      <c r="Q347" s="50">
        <f t="shared" si="236"/>
        <v>0.15</v>
      </c>
      <c r="R347" s="50">
        <v>76.5</v>
      </c>
      <c r="S347" s="50">
        <f t="shared" si="237"/>
        <v>3.8250000000000002</v>
      </c>
      <c r="T347" s="50">
        <f t="shared" si="238"/>
        <v>6.12</v>
      </c>
      <c r="U347" s="50">
        <f t="shared" si="239"/>
        <v>7.65</v>
      </c>
      <c r="V347" s="50">
        <v>368</v>
      </c>
      <c r="W347" s="50">
        <f t="shared" si="240"/>
        <v>18.399999999999999</v>
      </c>
      <c r="X347" s="50">
        <f t="shared" si="241"/>
        <v>29.44</v>
      </c>
      <c r="Y347" s="60">
        <f t="shared" si="242"/>
        <v>36.799999999999997</v>
      </c>
      <c r="Z347" s="59"/>
    </row>
    <row r="348" spans="2:26" ht="15.75" x14ac:dyDescent="0.25">
      <c r="B348" s="67"/>
      <c r="C348" s="68"/>
      <c r="D348" s="68"/>
      <c r="E348" s="68"/>
      <c r="F348" s="8" t="s">
        <v>96</v>
      </c>
      <c r="G348" s="51">
        <v>3</v>
      </c>
      <c r="H348" s="51">
        <v>5</v>
      </c>
      <c r="I348" s="51">
        <v>6</v>
      </c>
      <c r="J348" s="50">
        <v>0</v>
      </c>
      <c r="K348" s="50">
        <f t="shared" si="231"/>
        <v>0</v>
      </c>
      <c r="L348" s="50">
        <f t="shared" si="232"/>
        <v>0</v>
      </c>
      <c r="M348" s="50">
        <f t="shared" si="233"/>
        <v>0</v>
      </c>
      <c r="N348" s="50">
        <v>99.9</v>
      </c>
      <c r="O348" s="50">
        <f t="shared" si="234"/>
        <v>2.9970000000000003</v>
      </c>
      <c r="P348" s="50">
        <f t="shared" si="235"/>
        <v>4.9950000000000001</v>
      </c>
      <c r="Q348" s="50">
        <f t="shared" si="236"/>
        <v>5.9940000000000007</v>
      </c>
      <c r="R348" s="50">
        <v>0</v>
      </c>
      <c r="S348" s="50">
        <f t="shared" si="237"/>
        <v>0</v>
      </c>
      <c r="T348" s="50">
        <f t="shared" si="238"/>
        <v>0</v>
      </c>
      <c r="U348" s="50">
        <f t="shared" si="239"/>
        <v>0</v>
      </c>
      <c r="V348" s="50">
        <v>899</v>
      </c>
      <c r="W348" s="50">
        <f t="shared" si="240"/>
        <v>26.97</v>
      </c>
      <c r="X348" s="50">
        <f t="shared" si="241"/>
        <v>44.95</v>
      </c>
      <c r="Y348" s="60">
        <f t="shared" si="242"/>
        <v>53.94</v>
      </c>
      <c r="Z348" s="59"/>
    </row>
    <row r="349" spans="2:26" ht="15.75" x14ac:dyDescent="0.25">
      <c r="B349" s="67"/>
      <c r="C349" s="68"/>
      <c r="D349" s="68"/>
      <c r="E349" s="68"/>
      <c r="F349" s="8" t="s">
        <v>23</v>
      </c>
      <c r="G349" s="19">
        <v>18</v>
      </c>
      <c r="H349" s="19">
        <v>27</v>
      </c>
      <c r="I349" s="19">
        <v>36</v>
      </c>
      <c r="J349" s="50">
        <v>1.7</v>
      </c>
      <c r="K349" s="50">
        <f t="shared" si="231"/>
        <v>0.30599999999999999</v>
      </c>
      <c r="L349" s="50">
        <f t="shared" si="232"/>
        <v>0.45899999999999996</v>
      </c>
      <c r="M349" s="50">
        <f t="shared" si="233"/>
        <v>0.61199999999999999</v>
      </c>
      <c r="N349" s="50">
        <v>0</v>
      </c>
      <c r="O349" s="50">
        <f t="shared" si="234"/>
        <v>0</v>
      </c>
      <c r="P349" s="50">
        <f t="shared" si="235"/>
        <v>0</v>
      </c>
      <c r="Q349" s="50">
        <f t="shared" si="236"/>
        <v>0</v>
      </c>
      <c r="R349" s="50">
        <v>9.5</v>
      </c>
      <c r="S349" s="50">
        <f t="shared" si="237"/>
        <v>1.71</v>
      </c>
      <c r="T349" s="50">
        <f t="shared" si="238"/>
        <v>2.5649999999999999</v>
      </c>
      <c r="U349" s="50">
        <f t="shared" si="239"/>
        <v>3.42</v>
      </c>
      <c r="V349" s="50">
        <v>43</v>
      </c>
      <c r="W349" s="50">
        <f t="shared" si="240"/>
        <v>7.74</v>
      </c>
      <c r="X349" s="50">
        <f t="shared" si="241"/>
        <v>11.61</v>
      </c>
      <c r="Y349" s="60">
        <f t="shared" si="242"/>
        <v>15.48</v>
      </c>
      <c r="Z349" s="59"/>
    </row>
    <row r="350" spans="2:26" ht="15.75" x14ac:dyDescent="0.25">
      <c r="B350" s="67"/>
      <c r="C350" s="68"/>
      <c r="D350" s="68"/>
      <c r="E350" s="68"/>
      <c r="F350" s="8" t="s">
        <v>27</v>
      </c>
      <c r="G350" s="51">
        <v>1</v>
      </c>
      <c r="H350" s="51">
        <v>1</v>
      </c>
      <c r="I350" s="51">
        <v>1</v>
      </c>
      <c r="J350" s="50">
        <v>0</v>
      </c>
      <c r="K350" s="50">
        <f t="shared" si="231"/>
        <v>0</v>
      </c>
      <c r="L350" s="50">
        <f t="shared" si="232"/>
        <v>0</v>
      </c>
      <c r="M350" s="50">
        <f t="shared" si="233"/>
        <v>0</v>
      </c>
      <c r="N350" s="50">
        <v>0</v>
      </c>
      <c r="O350" s="50">
        <f t="shared" si="234"/>
        <v>0</v>
      </c>
      <c r="P350" s="50">
        <f t="shared" si="235"/>
        <v>0</v>
      </c>
      <c r="Q350" s="50">
        <f t="shared" si="236"/>
        <v>0</v>
      </c>
      <c r="R350" s="50">
        <v>0</v>
      </c>
      <c r="S350" s="50">
        <f t="shared" si="237"/>
        <v>0</v>
      </c>
      <c r="T350" s="50">
        <f t="shared" si="238"/>
        <v>0</v>
      </c>
      <c r="U350" s="50">
        <f t="shared" si="239"/>
        <v>0</v>
      </c>
      <c r="V350" s="50">
        <v>0</v>
      </c>
      <c r="W350" s="50">
        <f t="shared" si="240"/>
        <v>0</v>
      </c>
      <c r="X350" s="50">
        <f t="shared" si="241"/>
        <v>0</v>
      </c>
      <c r="Y350" s="60">
        <f t="shared" si="242"/>
        <v>0</v>
      </c>
      <c r="Z350" s="59"/>
    </row>
    <row r="351" spans="2:26" ht="15.75" x14ac:dyDescent="0.25">
      <c r="B351" s="67" t="s">
        <v>82</v>
      </c>
      <c r="C351" s="68">
        <v>20</v>
      </c>
      <c r="D351" s="68">
        <v>20</v>
      </c>
      <c r="E351" s="68">
        <v>20</v>
      </c>
      <c r="F351" s="8" t="s">
        <v>95</v>
      </c>
      <c r="G351" s="29">
        <v>20</v>
      </c>
      <c r="H351" s="29">
        <v>20</v>
      </c>
      <c r="I351" s="29">
        <v>20</v>
      </c>
      <c r="J351" s="50">
        <v>2</v>
      </c>
      <c r="K351" s="50">
        <f t="shared" si="231"/>
        <v>0.4</v>
      </c>
      <c r="L351" s="50">
        <f t="shared" si="232"/>
        <v>0.4</v>
      </c>
      <c r="M351" s="50">
        <f t="shared" si="233"/>
        <v>0.4</v>
      </c>
      <c r="N351" s="50">
        <v>0.1</v>
      </c>
      <c r="O351" s="50">
        <f t="shared" si="234"/>
        <v>0.02</v>
      </c>
      <c r="P351" s="50">
        <f t="shared" si="235"/>
        <v>0.02</v>
      </c>
      <c r="Q351" s="50">
        <f t="shared" si="236"/>
        <v>0.02</v>
      </c>
      <c r="R351" s="50">
        <v>1.2</v>
      </c>
      <c r="S351" s="50">
        <f t="shared" si="237"/>
        <v>0.24</v>
      </c>
      <c r="T351" s="50">
        <f t="shared" si="238"/>
        <v>0.24</v>
      </c>
      <c r="U351" s="50">
        <f t="shared" si="239"/>
        <v>0.24</v>
      </c>
      <c r="V351" s="50">
        <v>13</v>
      </c>
      <c r="W351" s="50">
        <f t="shared" si="240"/>
        <v>2.6</v>
      </c>
      <c r="X351" s="50">
        <f t="shared" si="241"/>
        <v>2.6</v>
      </c>
      <c r="Y351" s="60">
        <f t="shared" si="242"/>
        <v>2.6</v>
      </c>
      <c r="Z351" s="59"/>
    </row>
    <row r="352" spans="2:26" ht="15.75" x14ac:dyDescent="0.25">
      <c r="B352" s="67"/>
      <c r="C352" s="68"/>
      <c r="D352" s="68"/>
      <c r="E352" s="68"/>
      <c r="F352" s="8" t="s">
        <v>96</v>
      </c>
      <c r="G352" s="29">
        <v>4</v>
      </c>
      <c r="H352" s="29">
        <v>4</v>
      </c>
      <c r="I352" s="29">
        <v>4</v>
      </c>
      <c r="J352" s="50">
        <v>0</v>
      </c>
      <c r="K352" s="50">
        <f t="shared" si="231"/>
        <v>0</v>
      </c>
      <c r="L352" s="50">
        <f t="shared" si="232"/>
        <v>0</v>
      </c>
      <c r="M352" s="50">
        <f t="shared" si="233"/>
        <v>0</v>
      </c>
      <c r="N352" s="50">
        <v>99.9</v>
      </c>
      <c r="O352" s="50">
        <f t="shared" si="234"/>
        <v>3.9960000000000004</v>
      </c>
      <c r="P352" s="50">
        <f t="shared" si="235"/>
        <v>3.9960000000000004</v>
      </c>
      <c r="Q352" s="50">
        <f t="shared" si="236"/>
        <v>3.9960000000000004</v>
      </c>
      <c r="R352" s="50">
        <v>0</v>
      </c>
      <c r="S352" s="50">
        <f t="shared" si="237"/>
        <v>0</v>
      </c>
      <c r="T352" s="50">
        <f t="shared" si="238"/>
        <v>0</v>
      </c>
      <c r="U352" s="50">
        <f t="shared" si="239"/>
        <v>0</v>
      </c>
      <c r="V352" s="50">
        <v>899</v>
      </c>
      <c r="W352" s="50">
        <f t="shared" si="240"/>
        <v>35.96</v>
      </c>
      <c r="X352" s="50">
        <f t="shared" si="241"/>
        <v>35.96</v>
      </c>
      <c r="Y352" s="60">
        <f t="shared" si="242"/>
        <v>35.96</v>
      </c>
      <c r="Z352" s="59"/>
    </row>
    <row r="353" spans="2:26" ht="15.75" x14ac:dyDescent="0.25">
      <c r="B353" s="67"/>
      <c r="C353" s="68"/>
      <c r="D353" s="68"/>
      <c r="E353" s="68"/>
      <c r="F353" s="8" t="s">
        <v>26</v>
      </c>
      <c r="G353" s="29">
        <v>10</v>
      </c>
      <c r="H353" s="29">
        <v>10</v>
      </c>
      <c r="I353" s="29">
        <v>10</v>
      </c>
      <c r="J353" s="50">
        <v>11.1</v>
      </c>
      <c r="K353" s="50">
        <f t="shared" si="231"/>
        <v>1.1100000000000001</v>
      </c>
      <c r="L353" s="50">
        <f t="shared" si="232"/>
        <v>1.1100000000000001</v>
      </c>
      <c r="M353" s="50">
        <f t="shared" si="233"/>
        <v>1.1100000000000001</v>
      </c>
      <c r="N353" s="50">
        <v>1.5</v>
      </c>
      <c r="O353" s="50">
        <f t="shared" si="234"/>
        <v>0.15</v>
      </c>
      <c r="P353" s="50">
        <f t="shared" si="235"/>
        <v>0.15</v>
      </c>
      <c r="Q353" s="50">
        <f t="shared" si="236"/>
        <v>0.15</v>
      </c>
      <c r="R353" s="50">
        <v>67.8</v>
      </c>
      <c r="S353" s="50">
        <f t="shared" si="237"/>
        <v>6.78</v>
      </c>
      <c r="T353" s="50">
        <f t="shared" si="238"/>
        <v>6.78</v>
      </c>
      <c r="U353" s="50">
        <f t="shared" si="239"/>
        <v>6.78</v>
      </c>
      <c r="V353" s="50">
        <v>329</v>
      </c>
      <c r="W353" s="50">
        <f t="shared" si="240"/>
        <v>32.9</v>
      </c>
      <c r="X353" s="50">
        <f t="shared" si="241"/>
        <v>32.9</v>
      </c>
      <c r="Y353" s="60">
        <f t="shared" si="242"/>
        <v>32.9</v>
      </c>
      <c r="Z353" s="59"/>
    </row>
    <row r="354" spans="2:26" ht="15.75" x14ac:dyDescent="0.25">
      <c r="B354" s="67"/>
      <c r="C354" s="68"/>
      <c r="D354" s="68"/>
      <c r="E354" s="68"/>
      <c r="F354" s="8" t="s">
        <v>97</v>
      </c>
      <c r="G354" s="29">
        <v>20</v>
      </c>
      <c r="H354" s="29">
        <v>20</v>
      </c>
      <c r="I354" s="29">
        <v>20</v>
      </c>
      <c r="J354" s="50">
        <v>3.6</v>
      </c>
      <c r="K354" s="50">
        <f t="shared" si="231"/>
        <v>0.72</v>
      </c>
      <c r="L354" s="50">
        <f t="shared" si="232"/>
        <v>0.72</v>
      </c>
      <c r="M354" s="50">
        <f t="shared" si="233"/>
        <v>0.72</v>
      </c>
      <c r="N354" s="50">
        <v>0</v>
      </c>
      <c r="O354" s="50">
        <f t="shared" si="234"/>
        <v>0</v>
      </c>
      <c r="P354" s="50">
        <f t="shared" si="235"/>
        <v>0</v>
      </c>
      <c r="Q354" s="50">
        <f t="shared" si="236"/>
        <v>0</v>
      </c>
      <c r="R354" s="50">
        <v>11.8</v>
      </c>
      <c r="S354" s="50">
        <f t="shared" si="237"/>
        <v>2.36</v>
      </c>
      <c r="T354" s="50">
        <f t="shared" si="238"/>
        <v>2.36</v>
      </c>
      <c r="U354" s="50">
        <f t="shared" si="239"/>
        <v>2.36</v>
      </c>
      <c r="V354" s="50">
        <v>63</v>
      </c>
      <c r="W354" s="50">
        <f t="shared" si="240"/>
        <v>12.6</v>
      </c>
      <c r="X354" s="50">
        <f t="shared" si="241"/>
        <v>12.6</v>
      </c>
      <c r="Y354" s="60">
        <f t="shared" si="242"/>
        <v>12.6</v>
      </c>
      <c r="Z354" s="59"/>
    </row>
    <row r="355" spans="2:26" ht="15.75" x14ac:dyDescent="0.25">
      <c r="B355" s="67"/>
      <c r="C355" s="68"/>
      <c r="D355" s="68"/>
      <c r="E355" s="68"/>
      <c r="F355" s="8" t="s">
        <v>22</v>
      </c>
      <c r="G355" s="29">
        <v>16</v>
      </c>
      <c r="H355" s="29">
        <v>16</v>
      </c>
      <c r="I355" s="29">
        <v>16</v>
      </c>
      <c r="J355" s="50">
        <v>1.3</v>
      </c>
      <c r="K355" s="50">
        <f t="shared" si="231"/>
        <v>0.20800000000000002</v>
      </c>
      <c r="L355" s="50">
        <f t="shared" si="232"/>
        <v>0.20800000000000002</v>
      </c>
      <c r="M355" s="50">
        <f t="shared" si="233"/>
        <v>0.20800000000000002</v>
      </c>
      <c r="N355" s="50">
        <v>0.1</v>
      </c>
      <c r="O355" s="50">
        <f t="shared" si="234"/>
        <v>1.6E-2</v>
      </c>
      <c r="P355" s="50">
        <f t="shared" si="235"/>
        <v>1.6E-2</v>
      </c>
      <c r="Q355" s="50">
        <f t="shared" si="236"/>
        <v>1.6E-2</v>
      </c>
      <c r="R355" s="50">
        <v>7</v>
      </c>
      <c r="S355" s="50">
        <f t="shared" si="237"/>
        <v>1.1200000000000001</v>
      </c>
      <c r="T355" s="50">
        <f t="shared" si="238"/>
        <v>1.1200000000000001</v>
      </c>
      <c r="U355" s="50">
        <f t="shared" si="239"/>
        <v>1.1200000000000001</v>
      </c>
      <c r="V355" s="50">
        <v>33</v>
      </c>
      <c r="W355" s="50">
        <f t="shared" si="240"/>
        <v>5.28</v>
      </c>
      <c r="X355" s="50">
        <f t="shared" si="241"/>
        <v>5.28</v>
      </c>
      <c r="Y355" s="60">
        <f t="shared" si="242"/>
        <v>5.28</v>
      </c>
      <c r="Z355" s="59"/>
    </row>
    <row r="356" spans="2:26" ht="15.75" x14ac:dyDescent="0.25">
      <c r="B356" s="67"/>
      <c r="C356" s="68"/>
      <c r="D356" s="68"/>
      <c r="E356" s="68"/>
      <c r="F356" s="8" t="s">
        <v>23</v>
      </c>
      <c r="G356" s="29">
        <v>4</v>
      </c>
      <c r="H356" s="29">
        <v>4</v>
      </c>
      <c r="I356" s="29">
        <v>4</v>
      </c>
      <c r="J356" s="50">
        <v>1.7</v>
      </c>
      <c r="K356" s="50">
        <f t="shared" si="231"/>
        <v>6.8000000000000005E-2</v>
      </c>
      <c r="L356" s="50">
        <f t="shared" si="232"/>
        <v>6.8000000000000005E-2</v>
      </c>
      <c r="M356" s="50">
        <f t="shared" si="233"/>
        <v>6.8000000000000005E-2</v>
      </c>
      <c r="N356" s="50">
        <v>0</v>
      </c>
      <c r="O356" s="50">
        <f t="shared" si="234"/>
        <v>0</v>
      </c>
      <c r="P356" s="50">
        <f t="shared" si="235"/>
        <v>0</v>
      </c>
      <c r="Q356" s="50">
        <f t="shared" si="236"/>
        <v>0</v>
      </c>
      <c r="R356" s="50">
        <v>9.5</v>
      </c>
      <c r="S356" s="50">
        <f t="shared" si="237"/>
        <v>0.38</v>
      </c>
      <c r="T356" s="50">
        <f t="shared" si="238"/>
        <v>0.38</v>
      </c>
      <c r="U356" s="50">
        <f t="shared" si="239"/>
        <v>0.38</v>
      </c>
      <c r="V356" s="50">
        <v>43</v>
      </c>
      <c r="W356" s="50">
        <f t="shared" si="240"/>
        <v>1.72</v>
      </c>
      <c r="X356" s="50">
        <f t="shared" si="241"/>
        <v>1.72</v>
      </c>
      <c r="Y356" s="60">
        <f t="shared" si="242"/>
        <v>1.72</v>
      </c>
      <c r="Z356" s="59"/>
    </row>
    <row r="357" spans="2:26" ht="15.75" x14ac:dyDescent="0.25">
      <c r="B357" s="67"/>
      <c r="C357" s="68"/>
      <c r="D357" s="68"/>
      <c r="E357" s="68"/>
      <c r="F357" s="8" t="s">
        <v>35</v>
      </c>
      <c r="G357" s="29">
        <v>3</v>
      </c>
      <c r="H357" s="29">
        <v>3</v>
      </c>
      <c r="I357" s="29">
        <v>3</v>
      </c>
      <c r="J357" s="50">
        <v>0</v>
      </c>
      <c r="K357" s="50">
        <f t="shared" si="231"/>
        <v>0</v>
      </c>
      <c r="L357" s="50">
        <f t="shared" si="232"/>
        <v>0</v>
      </c>
      <c r="M357" s="50">
        <f t="shared" si="233"/>
        <v>0</v>
      </c>
      <c r="N357" s="50">
        <v>0</v>
      </c>
      <c r="O357" s="50">
        <f t="shared" si="234"/>
        <v>0</v>
      </c>
      <c r="P357" s="50">
        <f t="shared" si="235"/>
        <v>0</v>
      </c>
      <c r="Q357" s="50">
        <f t="shared" si="236"/>
        <v>0</v>
      </c>
      <c r="R357" s="50">
        <v>99.8</v>
      </c>
      <c r="S357" s="50">
        <f t="shared" si="237"/>
        <v>2.9939999999999998</v>
      </c>
      <c r="T357" s="50">
        <f t="shared" si="238"/>
        <v>2.9939999999999998</v>
      </c>
      <c r="U357" s="50">
        <f t="shared" si="239"/>
        <v>2.9939999999999998</v>
      </c>
      <c r="V357" s="50">
        <v>374</v>
      </c>
      <c r="W357" s="50">
        <f t="shared" si="240"/>
        <v>11.22</v>
      </c>
      <c r="X357" s="50">
        <f t="shared" si="241"/>
        <v>11.22</v>
      </c>
      <c r="Y357" s="60">
        <f t="shared" si="242"/>
        <v>11.22</v>
      </c>
      <c r="Z357" s="59"/>
    </row>
    <row r="358" spans="2:26" ht="15.75" x14ac:dyDescent="0.25">
      <c r="B358" s="67"/>
      <c r="C358" s="68"/>
      <c r="D358" s="68"/>
      <c r="E358" s="68"/>
      <c r="F358" s="8" t="s">
        <v>27</v>
      </c>
      <c r="G358" s="29">
        <v>1</v>
      </c>
      <c r="H358" s="29">
        <v>1</v>
      </c>
      <c r="I358" s="29">
        <v>1</v>
      </c>
      <c r="J358" s="50">
        <v>0</v>
      </c>
      <c r="K358" s="50">
        <f t="shared" si="231"/>
        <v>0</v>
      </c>
      <c r="L358" s="50">
        <f t="shared" si="232"/>
        <v>0</v>
      </c>
      <c r="M358" s="50">
        <f t="shared" si="233"/>
        <v>0</v>
      </c>
      <c r="N358" s="50">
        <v>0</v>
      </c>
      <c r="O358" s="50">
        <f t="shared" si="234"/>
        <v>0</v>
      </c>
      <c r="P358" s="50">
        <f t="shared" si="235"/>
        <v>0</v>
      </c>
      <c r="Q358" s="50">
        <f t="shared" si="236"/>
        <v>0</v>
      </c>
      <c r="R358" s="50">
        <v>0</v>
      </c>
      <c r="S358" s="50">
        <f t="shared" si="237"/>
        <v>0</v>
      </c>
      <c r="T358" s="50">
        <f t="shared" si="238"/>
        <v>0</v>
      </c>
      <c r="U358" s="50">
        <f t="shared" si="239"/>
        <v>0</v>
      </c>
      <c r="V358" s="50">
        <v>0</v>
      </c>
      <c r="W358" s="50">
        <f t="shared" si="240"/>
        <v>0</v>
      </c>
      <c r="X358" s="50">
        <f t="shared" si="241"/>
        <v>0</v>
      </c>
      <c r="Y358" s="60">
        <f t="shared" si="242"/>
        <v>0</v>
      </c>
      <c r="Z358" s="59"/>
    </row>
    <row r="359" spans="2:26" ht="15.75" x14ac:dyDescent="0.25">
      <c r="B359" s="67" t="s">
        <v>83</v>
      </c>
      <c r="C359" s="68">
        <v>100</v>
      </c>
      <c r="D359" s="68">
        <v>130</v>
      </c>
      <c r="E359" s="68">
        <v>150</v>
      </c>
      <c r="F359" s="31" t="s">
        <v>84</v>
      </c>
      <c r="G359" s="19">
        <v>35</v>
      </c>
      <c r="H359" s="19">
        <v>46</v>
      </c>
      <c r="I359" s="19">
        <v>53</v>
      </c>
      <c r="J359" s="50">
        <v>10.4</v>
      </c>
      <c r="K359" s="50">
        <f t="shared" si="231"/>
        <v>3.64</v>
      </c>
      <c r="L359" s="50">
        <f t="shared" si="232"/>
        <v>4.7840000000000007</v>
      </c>
      <c r="M359" s="50">
        <f t="shared" si="233"/>
        <v>5.5120000000000005</v>
      </c>
      <c r="N359" s="50">
        <v>0.9</v>
      </c>
      <c r="O359" s="50">
        <f t="shared" si="234"/>
        <v>0.315</v>
      </c>
      <c r="P359" s="50">
        <f t="shared" si="235"/>
        <v>0.41399999999999998</v>
      </c>
      <c r="Q359" s="50">
        <f t="shared" si="236"/>
        <v>0.47700000000000004</v>
      </c>
      <c r="R359" s="50">
        <v>75.2</v>
      </c>
      <c r="S359" s="50">
        <f t="shared" si="237"/>
        <v>26.32</v>
      </c>
      <c r="T359" s="50">
        <f t="shared" si="238"/>
        <v>34.592000000000006</v>
      </c>
      <c r="U359" s="50">
        <f t="shared" si="239"/>
        <v>39.856000000000002</v>
      </c>
      <c r="V359" s="50">
        <v>332</v>
      </c>
      <c r="W359" s="50">
        <f t="shared" si="240"/>
        <v>116.2</v>
      </c>
      <c r="X359" s="50">
        <f t="shared" si="241"/>
        <v>152.72</v>
      </c>
      <c r="Y359" s="60">
        <f t="shared" si="242"/>
        <v>175.96</v>
      </c>
      <c r="Z359" s="59"/>
    </row>
    <row r="360" spans="2:26" ht="15.75" x14ac:dyDescent="0.25">
      <c r="B360" s="67"/>
      <c r="C360" s="68"/>
      <c r="D360" s="68"/>
      <c r="E360" s="68"/>
      <c r="F360" s="8" t="s">
        <v>85</v>
      </c>
      <c r="G360" s="51">
        <v>5</v>
      </c>
      <c r="H360" s="19">
        <v>5</v>
      </c>
      <c r="I360" s="19">
        <v>5</v>
      </c>
      <c r="J360" s="50">
        <v>1.3</v>
      </c>
      <c r="K360" s="50">
        <f t="shared" si="231"/>
        <v>6.5000000000000002E-2</v>
      </c>
      <c r="L360" s="50">
        <f t="shared" si="232"/>
        <v>6.5000000000000002E-2</v>
      </c>
      <c r="M360" s="50">
        <f t="shared" si="233"/>
        <v>6.5000000000000002E-2</v>
      </c>
      <c r="N360" s="50">
        <v>72.5</v>
      </c>
      <c r="O360" s="50">
        <f t="shared" si="234"/>
        <v>3.625</v>
      </c>
      <c r="P360" s="50">
        <f t="shared" si="235"/>
        <v>3.625</v>
      </c>
      <c r="Q360" s="50">
        <f t="shared" si="236"/>
        <v>3.625</v>
      </c>
      <c r="R360" s="50">
        <v>0.9</v>
      </c>
      <c r="S360" s="50">
        <f t="shared" si="237"/>
        <v>4.4999999999999998E-2</v>
      </c>
      <c r="T360" s="50">
        <f t="shared" si="238"/>
        <v>4.4999999999999998E-2</v>
      </c>
      <c r="U360" s="50">
        <f t="shared" si="239"/>
        <v>4.4999999999999998E-2</v>
      </c>
      <c r="V360" s="50">
        <v>661</v>
      </c>
      <c r="W360" s="50">
        <f t="shared" si="240"/>
        <v>33.049999999999997</v>
      </c>
      <c r="X360" s="50">
        <f t="shared" si="241"/>
        <v>33.049999999999997</v>
      </c>
      <c r="Y360" s="60">
        <f t="shared" si="242"/>
        <v>33.049999999999997</v>
      </c>
      <c r="Z360" s="59"/>
    </row>
    <row r="361" spans="2:26" ht="15.75" x14ac:dyDescent="0.25">
      <c r="B361" s="67"/>
      <c r="C361" s="68"/>
      <c r="D361" s="68"/>
      <c r="E361" s="68"/>
      <c r="F361" s="8" t="s">
        <v>27</v>
      </c>
      <c r="G361" s="51">
        <v>1</v>
      </c>
      <c r="H361" s="19">
        <v>1</v>
      </c>
      <c r="I361" s="19">
        <v>1</v>
      </c>
      <c r="J361" s="50">
        <v>0</v>
      </c>
      <c r="K361" s="50">
        <f t="shared" si="231"/>
        <v>0</v>
      </c>
      <c r="L361" s="50">
        <f t="shared" si="232"/>
        <v>0</v>
      </c>
      <c r="M361" s="50">
        <f t="shared" si="233"/>
        <v>0</v>
      </c>
      <c r="N361" s="50">
        <v>0</v>
      </c>
      <c r="O361" s="50">
        <f t="shared" si="234"/>
        <v>0</v>
      </c>
      <c r="P361" s="50">
        <f t="shared" si="235"/>
        <v>0</v>
      </c>
      <c r="Q361" s="50">
        <f t="shared" si="236"/>
        <v>0</v>
      </c>
      <c r="R361" s="50">
        <v>0</v>
      </c>
      <c r="S361" s="50">
        <f t="shared" si="237"/>
        <v>0</v>
      </c>
      <c r="T361" s="50">
        <f t="shared" si="238"/>
        <v>0</v>
      </c>
      <c r="U361" s="50">
        <f t="shared" si="239"/>
        <v>0</v>
      </c>
      <c r="V361" s="50">
        <v>0</v>
      </c>
      <c r="W361" s="50">
        <f t="shared" si="240"/>
        <v>0</v>
      </c>
      <c r="X361" s="50">
        <f t="shared" si="241"/>
        <v>0</v>
      </c>
      <c r="Y361" s="60">
        <f t="shared" si="242"/>
        <v>0</v>
      </c>
      <c r="Z361" s="59"/>
    </row>
    <row r="362" spans="2:26" ht="15.75" x14ac:dyDescent="0.25">
      <c r="B362" s="122" t="s">
        <v>106</v>
      </c>
      <c r="C362" s="51">
        <v>200</v>
      </c>
      <c r="D362" s="51">
        <v>200</v>
      </c>
      <c r="E362" s="51">
        <v>200</v>
      </c>
      <c r="F362" s="5" t="s">
        <v>107</v>
      </c>
      <c r="G362" s="51">
        <v>200</v>
      </c>
      <c r="H362" s="51">
        <v>200</v>
      </c>
      <c r="I362" s="51">
        <v>200</v>
      </c>
      <c r="J362" s="50">
        <v>0.5</v>
      </c>
      <c r="K362" s="50">
        <f>G362*J362/100</f>
        <v>1</v>
      </c>
      <c r="L362" s="50">
        <f>H362*J362/100</f>
        <v>1</v>
      </c>
      <c r="M362" s="50">
        <f>I362*J362/100</f>
        <v>1</v>
      </c>
      <c r="N362" s="50">
        <v>0.1</v>
      </c>
      <c r="O362" s="50">
        <f>G362*N362/100</f>
        <v>0.2</v>
      </c>
      <c r="P362" s="50">
        <f>H362*N362/100</f>
        <v>0.2</v>
      </c>
      <c r="Q362" s="50">
        <f>I362*N362/100</f>
        <v>0.2</v>
      </c>
      <c r="R362" s="50">
        <v>10.1</v>
      </c>
      <c r="S362" s="50">
        <f>G362*R362/100</f>
        <v>20.2</v>
      </c>
      <c r="T362" s="50">
        <f>H362*R362/100</f>
        <v>20.2</v>
      </c>
      <c r="U362" s="50">
        <f>I362*R362/100</f>
        <v>20.2</v>
      </c>
      <c r="V362" s="50">
        <v>46</v>
      </c>
      <c r="W362" s="50">
        <f>G362*V362/100</f>
        <v>92</v>
      </c>
      <c r="X362" s="50">
        <f>H362*V362/100</f>
        <v>92</v>
      </c>
      <c r="Y362" s="60">
        <f>I362*V362/100</f>
        <v>92</v>
      </c>
      <c r="Z362" s="59"/>
    </row>
    <row r="363" spans="2:26" ht="31.5" x14ac:dyDescent="0.25">
      <c r="B363" s="109" t="s">
        <v>37</v>
      </c>
      <c r="C363" s="51">
        <v>20</v>
      </c>
      <c r="D363" s="51">
        <v>35</v>
      </c>
      <c r="E363" s="51">
        <v>40</v>
      </c>
      <c r="F363" s="33" t="s">
        <v>37</v>
      </c>
      <c r="G363" s="19">
        <v>20</v>
      </c>
      <c r="H363" s="19">
        <v>35</v>
      </c>
      <c r="I363" s="19">
        <v>40</v>
      </c>
      <c r="J363" s="50">
        <v>6.5</v>
      </c>
      <c r="K363" s="50">
        <f t="shared" ref="K363" si="243">G363*J363/100</f>
        <v>1.3</v>
      </c>
      <c r="L363" s="50">
        <f t="shared" ref="L363" si="244">H363*J363/100</f>
        <v>2.2749999999999999</v>
      </c>
      <c r="M363" s="50">
        <f t="shared" ref="M363" si="245">I363*J363/100</f>
        <v>2.6</v>
      </c>
      <c r="N363" s="50">
        <v>1</v>
      </c>
      <c r="O363" s="50">
        <f t="shared" ref="O363" si="246">G363*N363/100</f>
        <v>0.2</v>
      </c>
      <c r="P363" s="50">
        <f t="shared" ref="P363" si="247">H363*N363/100</f>
        <v>0.35</v>
      </c>
      <c r="Q363" s="50">
        <f t="shared" ref="Q363" si="248">I363*N363/100</f>
        <v>0.4</v>
      </c>
      <c r="R363" s="50">
        <v>40.1</v>
      </c>
      <c r="S363" s="50">
        <f t="shared" ref="S363" si="249">G363*R363/100</f>
        <v>8.02</v>
      </c>
      <c r="T363" s="50">
        <f t="shared" ref="T363" si="250">H363*R363/100</f>
        <v>14.035</v>
      </c>
      <c r="U363" s="50">
        <f t="shared" ref="U363" si="251">I363*R363/100</f>
        <v>16.04</v>
      </c>
      <c r="V363" s="50">
        <v>190</v>
      </c>
      <c r="W363" s="50">
        <f t="shared" ref="W363" si="252">G363*V363/100</f>
        <v>38</v>
      </c>
      <c r="X363" s="50">
        <f t="shared" ref="X363" si="253">H363*V363/100</f>
        <v>66.5</v>
      </c>
      <c r="Y363" s="60">
        <f t="shared" ref="Y363" si="254">I363*V363/100</f>
        <v>76</v>
      </c>
      <c r="Z363" s="59"/>
    </row>
    <row r="364" spans="2:26" ht="15.75" x14ac:dyDescent="0.25">
      <c r="B364" s="23"/>
      <c r="C364" s="8"/>
      <c r="D364" s="8"/>
      <c r="E364" s="8"/>
      <c r="F364" s="8"/>
      <c r="G364" s="8"/>
      <c r="H364" s="8"/>
      <c r="I364" s="8"/>
      <c r="J364" s="158"/>
      <c r="K364" s="158">
        <f>SUM(K339:K363)</f>
        <v>36.90059999999999</v>
      </c>
      <c r="L364" s="158">
        <f>SUM(L344:L363)</f>
        <v>52.720999999999997</v>
      </c>
      <c r="M364" s="158">
        <f>SUM(M344:M363)</f>
        <v>66.402999999999992</v>
      </c>
      <c r="N364" s="158"/>
      <c r="O364" s="158">
        <f>SUM(O344:O363)</f>
        <v>19.669999999999995</v>
      </c>
      <c r="P364" s="158">
        <f>SUM(P344:P363)</f>
        <v>26.023</v>
      </c>
      <c r="Q364" s="158">
        <f>SUM(Q344:Q363)</f>
        <v>31.059999999999995</v>
      </c>
      <c r="R364" s="158"/>
      <c r="S364" s="158">
        <f>SUM(S344:S363)</f>
        <v>85.823999999999998</v>
      </c>
      <c r="T364" s="158">
        <f>SUM(T344:T363)</f>
        <v>109.482</v>
      </c>
      <c r="U364" s="158">
        <f>SUM(U344:U363)</f>
        <v>119.321</v>
      </c>
      <c r="V364" s="158"/>
      <c r="W364" s="158">
        <f>SUM(W344:W363)</f>
        <v>549.6400000000001</v>
      </c>
      <c r="X364" s="158">
        <f>SUM(X344:X363)</f>
        <v>706.28</v>
      </c>
      <c r="Y364" s="159">
        <f>SUM(Y344:Y363)</f>
        <v>789.19</v>
      </c>
      <c r="Z364" s="59"/>
    </row>
    <row r="365" spans="2:26" ht="15.75" x14ac:dyDescent="0.25">
      <c r="B365" s="155" t="s">
        <v>132</v>
      </c>
      <c r="C365" s="156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7"/>
      <c r="Z365" s="59"/>
    </row>
    <row r="366" spans="2:26" ht="31.5" x14ac:dyDescent="0.25">
      <c r="B366" s="67" t="s">
        <v>165</v>
      </c>
      <c r="C366" s="68">
        <v>150</v>
      </c>
      <c r="D366" s="68">
        <v>200</v>
      </c>
      <c r="E366" s="68">
        <v>250</v>
      </c>
      <c r="F366" s="5" t="s">
        <v>163</v>
      </c>
      <c r="G366" s="19">
        <v>79</v>
      </c>
      <c r="H366" s="19">
        <v>119</v>
      </c>
      <c r="I366" s="19">
        <v>159</v>
      </c>
      <c r="J366" s="50">
        <v>67.7</v>
      </c>
      <c r="K366" s="50">
        <f t="shared" ref="K366:K377" si="255">G366*J366/100</f>
        <v>53.483000000000004</v>
      </c>
      <c r="L366" s="50">
        <f t="shared" ref="L366:L377" si="256">H366*J366/100</f>
        <v>80.563000000000002</v>
      </c>
      <c r="M366" s="50">
        <f t="shared" ref="M366:M377" si="257">I366*J366/100</f>
        <v>107.64300000000001</v>
      </c>
      <c r="N366" s="50">
        <v>18.899999999999999</v>
      </c>
      <c r="O366" s="50">
        <f t="shared" ref="O366:O377" si="258">G366*N366/100</f>
        <v>14.930999999999999</v>
      </c>
      <c r="P366" s="50">
        <f t="shared" ref="P366:P377" si="259">H366*N366/100</f>
        <v>22.491</v>
      </c>
      <c r="Q366" s="50">
        <f t="shared" ref="Q366:Q377" si="260">I366*N366/100</f>
        <v>30.050999999999998</v>
      </c>
      <c r="R366" s="50">
        <v>12.4</v>
      </c>
      <c r="S366" s="50">
        <f t="shared" ref="S366:S377" si="261">G366*R366/100</f>
        <v>9.7959999999999994</v>
      </c>
      <c r="T366" s="50">
        <f t="shared" ref="T366:T377" si="262">H366*R366/100</f>
        <v>14.756000000000002</v>
      </c>
      <c r="U366" s="50">
        <f t="shared" ref="U366:U377" si="263">I366*R366/100</f>
        <v>19.716000000000001</v>
      </c>
      <c r="V366" s="50">
        <v>187</v>
      </c>
      <c r="W366" s="50">
        <f t="shared" ref="W366:W377" si="264">G366*V366/100</f>
        <v>147.72999999999999</v>
      </c>
      <c r="X366" s="50">
        <f>(H366*V366)/100</f>
        <v>222.53</v>
      </c>
      <c r="Y366" s="60">
        <f>(I366*V366)/100</f>
        <v>297.33</v>
      </c>
      <c r="Z366" s="59"/>
    </row>
    <row r="367" spans="2:26" ht="15.75" x14ac:dyDescent="0.25">
      <c r="B367" s="67"/>
      <c r="C367" s="68"/>
      <c r="D367" s="68"/>
      <c r="E367" s="68"/>
      <c r="F367" s="8" t="s">
        <v>96</v>
      </c>
      <c r="G367" s="32">
        <v>4</v>
      </c>
      <c r="H367" s="32">
        <v>5</v>
      </c>
      <c r="I367" s="32">
        <v>6</v>
      </c>
      <c r="J367" s="50">
        <v>0</v>
      </c>
      <c r="K367" s="50">
        <f t="shared" si="255"/>
        <v>0</v>
      </c>
      <c r="L367" s="50">
        <f t="shared" si="256"/>
        <v>0</v>
      </c>
      <c r="M367" s="50">
        <f t="shared" si="257"/>
        <v>0</v>
      </c>
      <c r="N367" s="50">
        <v>99.9</v>
      </c>
      <c r="O367" s="50">
        <f t="shared" si="258"/>
        <v>3.9960000000000004</v>
      </c>
      <c r="P367" s="50">
        <f t="shared" si="259"/>
        <v>4.9950000000000001</v>
      </c>
      <c r="Q367" s="50">
        <f t="shared" si="260"/>
        <v>5.9940000000000007</v>
      </c>
      <c r="R367" s="50">
        <v>0</v>
      </c>
      <c r="S367" s="50">
        <f t="shared" si="261"/>
        <v>0</v>
      </c>
      <c r="T367" s="50">
        <f t="shared" si="262"/>
        <v>0</v>
      </c>
      <c r="U367" s="50">
        <f t="shared" si="263"/>
        <v>0</v>
      </c>
      <c r="V367" s="50">
        <v>899</v>
      </c>
      <c r="W367" s="50">
        <f t="shared" si="264"/>
        <v>35.96</v>
      </c>
      <c r="X367" s="50">
        <f t="shared" ref="X367:X377" si="265">H367*V367/100</f>
        <v>44.95</v>
      </c>
      <c r="Y367" s="60">
        <f t="shared" ref="Y367:Y377" si="266">I367*V367/100</f>
        <v>53.94</v>
      </c>
      <c r="Z367" s="59"/>
    </row>
    <row r="368" spans="2:26" ht="15.75" x14ac:dyDescent="0.25">
      <c r="B368" s="67"/>
      <c r="C368" s="68"/>
      <c r="D368" s="68"/>
      <c r="E368" s="68"/>
      <c r="F368" s="8" t="s">
        <v>164</v>
      </c>
      <c r="G368" s="32">
        <v>80</v>
      </c>
      <c r="H368" s="19">
        <v>100</v>
      </c>
      <c r="I368" s="19">
        <v>120</v>
      </c>
      <c r="J368" s="50">
        <v>2</v>
      </c>
      <c r="K368" s="50">
        <f t="shared" si="255"/>
        <v>1.6</v>
      </c>
      <c r="L368" s="50">
        <f t="shared" si="256"/>
        <v>2</v>
      </c>
      <c r="M368" s="50">
        <f t="shared" si="257"/>
        <v>2.4</v>
      </c>
      <c r="N368" s="50">
        <v>0.1</v>
      </c>
      <c r="O368" s="50">
        <f t="shared" si="258"/>
        <v>0.08</v>
      </c>
      <c r="P368" s="50">
        <f t="shared" si="259"/>
        <v>0.1</v>
      </c>
      <c r="Q368" s="50">
        <f t="shared" si="260"/>
        <v>0.12</v>
      </c>
      <c r="R368" s="50">
        <v>19.7</v>
      </c>
      <c r="S368" s="50">
        <f t="shared" si="261"/>
        <v>15.76</v>
      </c>
      <c r="T368" s="50">
        <f t="shared" si="262"/>
        <v>19.7</v>
      </c>
      <c r="U368" s="50">
        <f t="shared" si="263"/>
        <v>23.64</v>
      </c>
      <c r="V368" s="50">
        <v>83</v>
      </c>
      <c r="W368" s="50">
        <f t="shared" si="264"/>
        <v>66.400000000000006</v>
      </c>
      <c r="X368" s="50">
        <f t="shared" si="265"/>
        <v>83</v>
      </c>
      <c r="Y368" s="60">
        <f t="shared" si="266"/>
        <v>99.6</v>
      </c>
      <c r="Z368" s="59"/>
    </row>
    <row r="369" spans="2:26" ht="15.75" x14ac:dyDescent="0.25">
      <c r="B369" s="67"/>
      <c r="C369" s="68"/>
      <c r="D369" s="68"/>
      <c r="E369" s="68"/>
      <c r="F369" s="8" t="s">
        <v>25</v>
      </c>
      <c r="G369" s="32">
        <v>5</v>
      </c>
      <c r="H369" s="19">
        <v>6</v>
      </c>
      <c r="I369" s="19">
        <v>7</v>
      </c>
      <c r="J369" s="50">
        <v>3.6</v>
      </c>
      <c r="K369" s="50">
        <f t="shared" si="255"/>
        <v>0.18</v>
      </c>
      <c r="L369" s="50">
        <f t="shared" si="256"/>
        <v>0.21600000000000003</v>
      </c>
      <c r="M369" s="50">
        <f t="shared" si="257"/>
        <v>0.252</v>
      </c>
      <c r="N369" s="50">
        <v>0</v>
      </c>
      <c r="O369" s="50">
        <f t="shared" si="258"/>
        <v>0</v>
      </c>
      <c r="P369" s="50">
        <f t="shared" si="259"/>
        <v>0</v>
      </c>
      <c r="Q369" s="50">
        <f t="shared" si="260"/>
        <v>0</v>
      </c>
      <c r="R369" s="50">
        <v>11.8</v>
      </c>
      <c r="S369" s="50">
        <f t="shared" si="261"/>
        <v>0.59</v>
      </c>
      <c r="T369" s="50">
        <f t="shared" si="262"/>
        <v>0.70800000000000007</v>
      </c>
      <c r="U369" s="50">
        <f t="shared" si="263"/>
        <v>0.82600000000000007</v>
      </c>
      <c r="V369" s="50">
        <v>63</v>
      </c>
      <c r="W369" s="50">
        <f t="shared" si="264"/>
        <v>3.15</v>
      </c>
      <c r="X369" s="50">
        <f t="shared" si="265"/>
        <v>3.78</v>
      </c>
      <c r="Y369" s="60">
        <f t="shared" si="266"/>
        <v>4.41</v>
      </c>
      <c r="Z369" s="59"/>
    </row>
    <row r="370" spans="2:26" ht="15.75" x14ac:dyDescent="0.25">
      <c r="B370" s="67"/>
      <c r="C370" s="68"/>
      <c r="D370" s="68"/>
      <c r="E370" s="68"/>
      <c r="F370" s="8" t="s">
        <v>23</v>
      </c>
      <c r="G370" s="19">
        <v>5</v>
      </c>
      <c r="H370" s="19">
        <v>9</v>
      </c>
      <c r="I370" s="19">
        <v>10</v>
      </c>
      <c r="J370" s="50">
        <v>1.7</v>
      </c>
      <c r="K370" s="50">
        <f t="shared" si="255"/>
        <v>8.5000000000000006E-2</v>
      </c>
      <c r="L370" s="50">
        <f t="shared" si="256"/>
        <v>0.153</v>
      </c>
      <c r="M370" s="50">
        <f t="shared" si="257"/>
        <v>0.17</v>
      </c>
      <c r="N370" s="50">
        <v>0</v>
      </c>
      <c r="O370" s="50">
        <f t="shared" si="258"/>
        <v>0</v>
      </c>
      <c r="P370" s="50">
        <f t="shared" si="259"/>
        <v>0</v>
      </c>
      <c r="Q370" s="50">
        <f t="shared" si="260"/>
        <v>0</v>
      </c>
      <c r="R370" s="50">
        <v>9.5</v>
      </c>
      <c r="S370" s="50">
        <f t="shared" si="261"/>
        <v>0.47499999999999998</v>
      </c>
      <c r="T370" s="50">
        <f t="shared" si="262"/>
        <v>0.85499999999999998</v>
      </c>
      <c r="U370" s="50">
        <f t="shared" si="263"/>
        <v>0.95</v>
      </c>
      <c r="V370" s="50">
        <v>43</v>
      </c>
      <c r="W370" s="50">
        <f t="shared" si="264"/>
        <v>2.15</v>
      </c>
      <c r="X370" s="50">
        <f t="shared" si="265"/>
        <v>3.87</v>
      </c>
      <c r="Y370" s="60">
        <f t="shared" si="266"/>
        <v>4.3</v>
      </c>
      <c r="Z370" s="59"/>
    </row>
    <row r="371" spans="2:26" ht="15.75" x14ac:dyDescent="0.25">
      <c r="B371" s="67"/>
      <c r="C371" s="68"/>
      <c r="D371" s="68"/>
      <c r="E371" s="68"/>
      <c r="F371" s="8" t="s">
        <v>27</v>
      </c>
      <c r="G371" s="19">
        <v>1</v>
      </c>
      <c r="H371" s="19">
        <v>1</v>
      </c>
      <c r="I371" s="19">
        <v>1</v>
      </c>
      <c r="J371" s="50">
        <v>0</v>
      </c>
      <c r="K371" s="50">
        <f t="shared" si="255"/>
        <v>0</v>
      </c>
      <c r="L371" s="50">
        <f t="shared" si="256"/>
        <v>0</v>
      </c>
      <c r="M371" s="50">
        <f t="shared" si="257"/>
        <v>0</v>
      </c>
      <c r="N371" s="50">
        <v>0</v>
      </c>
      <c r="O371" s="50">
        <f t="shared" si="258"/>
        <v>0</v>
      </c>
      <c r="P371" s="50">
        <f t="shared" si="259"/>
        <v>0</v>
      </c>
      <c r="Q371" s="50">
        <f t="shared" si="260"/>
        <v>0</v>
      </c>
      <c r="R371" s="50">
        <v>0</v>
      </c>
      <c r="S371" s="50">
        <f t="shared" si="261"/>
        <v>0</v>
      </c>
      <c r="T371" s="50">
        <f t="shared" si="262"/>
        <v>0</v>
      </c>
      <c r="U371" s="50">
        <f t="shared" si="263"/>
        <v>0</v>
      </c>
      <c r="V371" s="50">
        <v>0</v>
      </c>
      <c r="W371" s="50">
        <f t="shared" si="264"/>
        <v>0</v>
      </c>
      <c r="X371" s="50">
        <f t="shared" si="265"/>
        <v>0</v>
      </c>
      <c r="Y371" s="60">
        <f t="shared" si="266"/>
        <v>0</v>
      </c>
      <c r="Z371" s="59"/>
    </row>
    <row r="372" spans="2:26" ht="15.75" x14ac:dyDescent="0.25">
      <c r="B372" s="67" t="s">
        <v>71</v>
      </c>
      <c r="C372" s="68">
        <v>200</v>
      </c>
      <c r="D372" s="68">
        <v>200</v>
      </c>
      <c r="E372" s="68">
        <v>200</v>
      </c>
      <c r="F372" s="8" t="s">
        <v>70</v>
      </c>
      <c r="G372" s="19">
        <v>16</v>
      </c>
      <c r="H372" s="19">
        <v>16</v>
      </c>
      <c r="I372" s="19">
        <v>16</v>
      </c>
      <c r="J372" s="50">
        <v>0.1</v>
      </c>
      <c r="K372" s="50">
        <f t="shared" si="255"/>
        <v>1.6E-2</v>
      </c>
      <c r="L372" s="50">
        <f t="shared" si="256"/>
        <v>1.6E-2</v>
      </c>
      <c r="M372" s="50">
        <f t="shared" si="257"/>
        <v>1.6E-2</v>
      </c>
      <c r="N372" s="50">
        <v>0</v>
      </c>
      <c r="O372" s="50">
        <f t="shared" si="258"/>
        <v>0</v>
      </c>
      <c r="P372" s="50">
        <f t="shared" si="259"/>
        <v>0</v>
      </c>
      <c r="Q372" s="50">
        <f t="shared" si="260"/>
        <v>0</v>
      </c>
      <c r="R372" s="50">
        <v>79.599999999999994</v>
      </c>
      <c r="S372" s="50">
        <f t="shared" si="261"/>
        <v>12.735999999999999</v>
      </c>
      <c r="T372" s="50">
        <f t="shared" si="262"/>
        <v>12.735999999999999</v>
      </c>
      <c r="U372" s="50">
        <f t="shared" si="263"/>
        <v>12.735999999999999</v>
      </c>
      <c r="V372" s="50">
        <v>299</v>
      </c>
      <c r="W372" s="50">
        <f t="shared" si="264"/>
        <v>47.84</v>
      </c>
      <c r="X372" s="50">
        <f t="shared" si="265"/>
        <v>47.84</v>
      </c>
      <c r="Y372" s="60">
        <f t="shared" si="266"/>
        <v>47.84</v>
      </c>
      <c r="Z372" s="59"/>
    </row>
    <row r="373" spans="2:26" ht="15.75" x14ac:dyDescent="0.25">
      <c r="B373" s="67"/>
      <c r="C373" s="68"/>
      <c r="D373" s="68"/>
      <c r="E373" s="68"/>
      <c r="F373" s="8" t="s">
        <v>35</v>
      </c>
      <c r="G373" s="19">
        <v>24</v>
      </c>
      <c r="H373" s="19">
        <v>24</v>
      </c>
      <c r="I373" s="19">
        <v>24</v>
      </c>
      <c r="J373" s="50">
        <v>0</v>
      </c>
      <c r="K373" s="50">
        <f t="shared" si="255"/>
        <v>0</v>
      </c>
      <c r="L373" s="50">
        <f t="shared" si="256"/>
        <v>0</v>
      </c>
      <c r="M373" s="50">
        <f t="shared" si="257"/>
        <v>0</v>
      </c>
      <c r="N373" s="50">
        <v>0</v>
      </c>
      <c r="O373" s="50">
        <f t="shared" si="258"/>
        <v>0</v>
      </c>
      <c r="P373" s="50">
        <f t="shared" si="259"/>
        <v>0</v>
      </c>
      <c r="Q373" s="50">
        <f t="shared" si="260"/>
        <v>0</v>
      </c>
      <c r="R373" s="50">
        <v>99.8</v>
      </c>
      <c r="S373" s="50">
        <f t="shared" si="261"/>
        <v>23.951999999999998</v>
      </c>
      <c r="T373" s="50">
        <f t="shared" si="262"/>
        <v>23.951999999999998</v>
      </c>
      <c r="U373" s="50">
        <f t="shared" si="263"/>
        <v>23.951999999999998</v>
      </c>
      <c r="V373" s="50">
        <v>374</v>
      </c>
      <c r="W373" s="50">
        <f t="shared" si="264"/>
        <v>89.76</v>
      </c>
      <c r="X373" s="50">
        <f t="shared" si="265"/>
        <v>89.76</v>
      </c>
      <c r="Y373" s="60">
        <f t="shared" si="266"/>
        <v>89.76</v>
      </c>
      <c r="Z373" s="59"/>
    </row>
    <row r="374" spans="2:26" ht="15.75" x14ac:dyDescent="0.25">
      <c r="B374" s="67"/>
      <c r="C374" s="68"/>
      <c r="D374" s="68"/>
      <c r="E374" s="68"/>
      <c r="F374" s="8" t="s">
        <v>68</v>
      </c>
      <c r="G374" s="30">
        <v>0.1</v>
      </c>
      <c r="H374" s="30">
        <v>0.1</v>
      </c>
      <c r="I374" s="30">
        <v>0.1</v>
      </c>
      <c r="J374" s="50">
        <v>0.5</v>
      </c>
      <c r="K374" s="50">
        <f t="shared" si="255"/>
        <v>5.0000000000000001E-4</v>
      </c>
      <c r="L374" s="50">
        <f t="shared" si="256"/>
        <v>5.0000000000000001E-4</v>
      </c>
      <c r="M374" s="50">
        <f t="shared" si="257"/>
        <v>5.0000000000000001E-4</v>
      </c>
      <c r="N374" s="50">
        <v>0.3</v>
      </c>
      <c r="O374" s="50">
        <f t="shared" si="258"/>
        <v>2.9999999999999997E-4</v>
      </c>
      <c r="P374" s="50">
        <f t="shared" si="259"/>
        <v>2.9999999999999997E-4</v>
      </c>
      <c r="Q374" s="50">
        <f t="shared" si="260"/>
        <v>2.9999999999999997E-4</v>
      </c>
      <c r="R374" s="50">
        <v>6.5</v>
      </c>
      <c r="S374" s="50">
        <f t="shared" si="261"/>
        <v>6.5000000000000006E-3</v>
      </c>
      <c r="T374" s="50">
        <f t="shared" si="262"/>
        <v>6.5000000000000006E-3</v>
      </c>
      <c r="U374" s="50">
        <f t="shared" si="263"/>
        <v>6.5000000000000006E-3</v>
      </c>
      <c r="V374" s="50">
        <v>22</v>
      </c>
      <c r="W374" s="50">
        <f t="shared" si="264"/>
        <v>2.2000000000000002E-2</v>
      </c>
      <c r="X374" s="50">
        <f t="shared" si="265"/>
        <v>2.2000000000000002E-2</v>
      </c>
      <c r="Y374" s="60">
        <f t="shared" si="266"/>
        <v>2.2000000000000002E-2</v>
      </c>
      <c r="Z374" s="59"/>
    </row>
    <row r="375" spans="2:26" ht="15.75" x14ac:dyDescent="0.25">
      <c r="B375" s="67"/>
      <c r="C375" s="68"/>
      <c r="D375" s="68"/>
      <c r="E375" s="68"/>
      <c r="F375" s="8" t="s">
        <v>75</v>
      </c>
      <c r="G375" s="51">
        <v>45</v>
      </c>
      <c r="H375" s="51">
        <v>45</v>
      </c>
      <c r="I375" s="51">
        <v>45</v>
      </c>
      <c r="J375" s="50">
        <v>0.4</v>
      </c>
      <c r="K375" s="50">
        <f t="shared" si="255"/>
        <v>0.18</v>
      </c>
      <c r="L375" s="50">
        <f t="shared" si="256"/>
        <v>0.18</v>
      </c>
      <c r="M375" s="50">
        <f t="shared" si="257"/>
        <v>0.18</v>
      </c>
      <c r="N375" s="50">
        <v>0</v>
      </c>
      <c r="O375" s="50">
        <f t="shared" si="258"/>
        <v>0</v>
      </c>
      <c r="P375" s="50">
        <f t="shared" si="259"/>
        <v>0</v>
      </c>
      <c r="Q375" s="50">
        <f t="shared" si="260"/>
        <v>0</v>
      </c>
      <c r="R375" s="50">
        <v>11.3</v>
      </c>
      <c r="S375" s="50">
        <f t="shared" si="261"/>
        <v>5.0850000000000009</v>
      </c>
      <c r="T375" s="50">
        <f t="shared" si="262"/>
        <v>5.0850000000000009</v>
      </c>
      <c r="U375" s="50">
        <f t="shared" si="263"/>
        <v>5.0850000000000009</v>
      </c>
      <c r="V375" s="50">
        <v>46</v>
      </c>
      <c r="W375" s="50">
        <f t="shared" si="264"/>
        <v>20.7</v>
      </c>
      <c r="X375" s="50">
        <f t="shared" si="265"/>
        <v>20.7</v>
      </c>
      <c r="Y375" s="60">
        <f t="shared" si="266"/>
        <v>20.7</v>
      </c>
      <c r="Z375" s="59"/>
    </row>
    <row r="376" spans="2:26" ht="15.75" x14ac:dyDescent="0.25">
      <c r="B376" s="53" t="s">
        <v>98</v>
      </c>
      <c r="C376" s="51">
        <v>20</v>
      </c>
      <c r="D376" s="51">
        <v>20</v>
      </c>
      <c r="E376" s="51">
        <v>20</v>
      </c>
      <c r="F376" s="8" t="s">
        <v>87</v>
      </c>
      <c r="G376" s="19">
        <v>20</v>
      </c>
      <c r="H376" s="19">
        <v>20</v>
      </c>
      <c r="I376" s="19">
        <v>20</v>
      </c>
      <c r="J376" s="50">
        <v>23.5</v>
      </c>
      <c r="K376" s="50">
        <f>G376*J376/100</f>
        <v>4.7</v>
      </c>
      <c r="L376" s="50">
        <f>H376*J376/100</f>
        <v>4.7</v>
      </c>
      <c r="M376" s="50">
        <f>I376*J376/100</f>
        <v>4.7</v>
      </c>
      <c r="N376" s="50">
        <v>30.9</v>
      </c>
      <c r="O376" s="50">
        <f>G376*N376/100</f>
        <v>6.18</v>
      </c>
      <c r="P376" s="50">
        <f>H376*N376/100</f>
        <v>6.18</v>
      </c>
      <c r="Q376" s="50">
        <f>I376*N376/100</f>
        <v>6.18</v>
      </c>
      <c r="R376" s="50">
        <v>0</v>
      </c>
      <c r="S376" s="50">
        <f>G376*R376/100</f>
        <v>0</v>
      </c>
      <c r="T376" s="50">
        <f>H376*R376/100</f>
        <v>0</v>
      </c>
      <c r="U376" s="50">
        <f>I376*R376/100</f>
        <v>0</v>
      </c>
      <c r="V376" s="50">
        <v>380</v>
      </c>
      <c r="W376" s="50">
        <f>G376*V376/100</f>
        <v>76</v>
      </c>
      <c r="X376" s="50">
        <f>H376*V376/100</f>
        <v>76</v>
      </c>
      <c r="Y376" s="60">
        <f>I376*V376/100</f>
        <v>76</v>
      </c>
      <c r="Z376" s="59"/>
    </row>
    <row r="377" spans="2:26" ht="31.5" x14ac:dyDescent="0.25">
      <c r="B377" s="109" t="s">
        <v>37</v>
      </c>
      <c r="C377" s="51">
        <v>20</v>
      </c>
      <c r="D377" s="51">
        <v>35</v>
      </c>
      <c r="E377" s="51">
        <v>40</v>
      </c>
      <c r="F377" s="33" t="s">
        <v>37</v>
      </c>
      <c r="G377" s="19">
        <v>20</v>
      </c>
      <c r="H377" s="19">
        <v>35</v>
      </c>
      <c r="I377" s="19">
        <v>40</v>
      </c>
      <c r="J377" s="50">
        <v>6.5</v>
      </c>
      <c r="K377" s="50">
        <f t="shared" si="255"/>
        <v>1.3</v>
      </c>
      <c r="L377" s="50">
        <f t="shared" si="256"/>
        <v>2.2749999999999999</v>
      </c>
      <c r="M377" s="50">
        <f t="shared" si="257"/>
        <v>2.6</v>
      </c>
      <c r="N377" s="50">
        <v>1</v>
      </c>
      <c r="O377" s="50">
        <f t="shared" si="258"/>
        <v>0.2</v>
      </c>
      <c r="P377" s="50">
        <f t="shared" si="259"/>
        <v>0.35</v>
      </c>
      <c r="Q377" s="50">
        <f t="shared" si="260"/>
        <v>0.4</v>
      </c>
      <c r="R377" s="50">
        <v>40.1</v>
      </c>
      <c r="S377" s="50">
        <f t="shared" si="261"/>
        <v>8.02</v>
      </c>
      <c r="T377" s="50">
        <f t="shared" si="262"/>
        <v>14.035</v>
      </c>
      <c r="U377" s="50">
        <f t="shared" si="263"/>
        <v>16.04</v>
      </c>
      <c r="V377" s="50">
        <v>190</v>
      </c>
      <c r="W377" s="50">
        <f t="shared" si="264"/>
        <v>38</v>
      </c>
      <c r="X377" s="50">
        <f t="shared" si="265"/>
        <v>66.5</v>
      </c>
      <c r="Y377" s="60">
        <f t="shared" si="266"/>
        <v>76</v>
      </c>
      <c r="Z377" s="59"/>
    </row>
    <row r="378" spans="2:26" ht="15.75" x14ac:dyDescent="0.25">
      <c r="B378" s="23"/>
      <c r="C378" s="8"/>
      <c r="D378" s="8"/>
      <c r="E378" s="8"/>
      <c r="F378" s="8"/>
      <c r="G378" s="8"/>
      <c r="H378" s="8"/>
      <c r="I378" s="8"/>
      <c r="J378" s="158"/>
      <c r="K378" s="158">
        <f>SUM(K366:K377)</f>
        <v>61.544500000000006</v>
      </c>
      <c r="L378" s="158">
        <f>SUM(L366:L377)</f>
        <v>90.103500000000025</v>
      </c>
      <c r="M378" s="158">
        <f>SUM(M366:M377)</f>
        <v>117.96150000000003</v>
      </c>
      <c r="N378" s="158"/>
      <c r="O378" s="158">
        <f>SUM(O366:O377)</f>
        <v>25.387299999999996</v>
      </c>
      <c r="P378" s="158">
        <f>SUM(P366:P377)</f>
        <v>34.116300000000003</v>
      </c>
      <c r="Q378" s="158">
        <f>SUM(Q366:Q377)</f>
        <v>42.7453</v>
      </c>
      <c r="R378" s="158"/>
      <c r="S378" s="158">
        <f>SUM(S366:S377)</f>
        <v>76.42049999999999</v>
      </c>
      <c r="T378" s="158">
        <f>SUM(T366:T377)</f>
        <v>91.833499999999987</v>
      </c>
      <c r="U378" s="158">
        <f>SUM(U366:U377)</f>
        <v>102.95149999999998</v>
      </c>
      <c r="V378" s="158"/>
      <c r="W378" s="158">
        <f>SUM(W366:W377)</f>
        <v>527.71199999999999</v>
      </c>
      <c r="X378" s="158">
        <f>SUM(X366:X377)</f>
        <v>658.952</v>
      </c>
      <c r="Y378" s="159">
        <f>SUM(Y366:Y377)</f>
        <v>769.90200000000016</v>
      </c>
      <c r="Z378" s="59"/>
    </row>
    <row r="379" spans="2:26" ht="15.75" x14ac:dyDescent="0.25">
      <c r="B379" s="155" t="s">
        <v>90</v>
      </c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7"/>
      <c r="Z379" s="59"/>
    </row>
    <row r="380" spans="2:26" ht="15.75" x14ac:dyDescent="0.25">
      <c r="B380" s="67" t="s">
        <v>62</v>
      </c>
      <c r="C380" s="68">
        <v>60</v>
      </c>
      <c r="D380" s="68">
        <v>100</v>
      </c>
      <c r="E380" s="68">
        <v>100</v>
      </c>
      <c r="F380" s="8" t="s">
        <v>63</v>
      </c>
      <c r="G380" s="19">
        <v>25</v>
      </c>
      <c r="H380" s="19">
        <v>41</v>
      </c>
      <c r="I380" s="19">
        <v>41</v>
      </c>
      <c r="J380" s="50">
        <v>0.6</v>
      </c>
      <c r="K380" s="50">
        <f t="shared" ref="K380:K384" si="267">G380*J380/100</f>
        <v>0.15</v>
      </c>
      <c r="L380" s="50">
        <f t="shared" ref="L380:L384" si="268">H380*J380/100</f>
        <v>0.24599999999999997</v>
      </c>
      <c r="M380" s="50">
        <f t="shared" ref="M380:M384" si="269">I380*J380/100</f>
        <v>0.24599999999999997</v>
      </c>
      <c r="N380" s="50">
        <v>0</v>
      </c>
      <c r="O380" s="50">
        <f t="shared" ref="O380:O384" si="270">G380*N380/100</f>
        <v>0</v>
      </c>
      <c r="P380" s="50">
        <f t="shared" ref="P380:P384" si="271">H380*N380/100</f>
        <v>0</v>
      </c>
      <c r="Q380" s="50">
        <f t="shared" ref="Q380:Q384" si="272">I380*N380/100</f>
        <v>0</v>
      </c>
      <c r="R380" s="50">
        <v>4.2</v>
      </c>
      <c r="S380" s="50">
        <f t="shared" ref="S380:S384" si="273">G380*R380/100</f>
        <v>1.05</v>
      </c>
      <c r="T380" s="50">
        <f t="shared" ref="T380:T384" si="274">H380*R380/100</f>
        <v>1.7220000000000002</v>
      </c>
      <c r="U380" s="50">
        <f t="shared" ref="U380:U384" si="275">I380*R380/100</f>
        <v>1.7220000000000002</v>
      </c>
      <c r="V380" s="50">
        <v>0.8</v>
      </c>
      <c r="W380" s="50">
        <f t="shared" ref="W380:W384" si="276">G380*V380/100</f>
        <v>0.2</v>
      </c>
      <c r="X380" s="50">
        <f t="shared" ref="X380:X384" si="277">H380*V380/100</f>
        <v>0.32800000000000007</v>
      </c>
      <c r="Y380" s="60">
        <v>19</v>
      </c>
      <c r="Z380" s="59"/>
    </row>
    <row r="381" spans="2:26" ht="15.75" x14ac:dyDescent="0.25">
      <c r="B381" s="67"/>
      <c r="C381" s="68"/>
      <c r="D381" s="68"/>
      <c r="E381" s="68"/>
      <c r="F381" s="8" t="s">
        <v>64</v>
      </c>
      <c r="G381" s="51">
        <v>18</v>
      </c>
      <c r="H381" s="51">
        <v>30</v>
      </c>
      <c r="I381" s="51">
        <v>30</v>
      </c>
      <c r="J381" s="50">
        <v>1.3</v>
      </c>
      <c r="K381" s="50">
        <f t="shared" si="267"/>
        <v>0.23400000000000001</v>
      </c>
      <c r="L381" s="50">
        <f t="shared" si="268"/>
        <v>0.39</v>
      </c>
      <c r="M381" s="50">
        <f t="shared" si="269"/>
        <v>0.39</v>
      </c>
      <c r="N381" s="50">
        <v>0.1</v>
      </c>
      <c r="O381" s="50">
        <f t="shared" si="270"/>
        <v>1.8000000000000002E-2</v>
      </c>
      <c r="P381" s="50">
        <f t="shared" si="271"/>
        <v>0.03</v>
      </c>
      <c r="Q381" s="50">
        <f t="shared" si="272"/>
        <v>0.03</v>
      </c>
      <c r="R381" s="50">
        <v>7</v>
      </c>
      <c r="S381" s="50">
        <f t="shared" si="273"/>
        <v>1.26</v>
      </c>
      <c r="T381" s="50">
        <f t="shared" si="274"/>
        <v>2.1</v>
      </c>
      <c r="U381" s="50">
        <f t="shared" si="275"/>
        <v>2.1</v>
      </c>
      <c r="V381" s="50">
        <v>33</v>
      </c>
      <c r="W381" s="50">
        <f t="shared" si="276"/>
        <v>5.94</v>
      </c>
      <c r="X381" s="50">
        <f t="shared" si="277"/>
        <v>9.9</v>
      </c>
      <c r="Y381" s="60">
        <f t="shared" ref="Y381:Y384" si="278">I381*V381/100</f>
        <v>9.9</v>
      </c>
      <c r="Z381" s="59"/>
    </row>
    <row r="382" spans="2:26" ht="15.75" x14ac:dyDescent="0.25">
      <c r="B382" s="67"/>
      <c r="C382" s="68"/>
      <c r="D382" s="68"/>
      <c r="E382" s="68"/>
      <c r="F382" s="8" t="s">
        <v>23</v>
      </c>
      <c r="G382" s="51">
        <v>6</v>
      </c>
      <c r="H382" s="51">
        <v>10</v>
      </c>
      <c r="I382" s="51">
        <v>10</v>
      </c>
      <c r="J382" s="50">
        <v>1.7</v>
      </c>
      <c r="K382" s="50">
        <f t="shared" si="267"/>
        <v>0.10199999999999999</v>
      </c>
      <c r="L382" s="50">
        <f t="shared" si="268"/>
        <v>0.17</v>
      </c>
      <c r="M382" s="50">
        <f t="shared" si="269"/>
        <v>0.17</v>
      </c>
      <c r="N382" s="50">
        <v>0</v>
      </c>
      <c r="O382" s="50">
        <f t="shared" si="270"/>
        <v>0</v>
      </c>
      <c r="P382" s="50">
        <f t="shared" si="271"/>
        <v>0</v>
      </c>
      <c r="Q382" s="50">
        <f t="shared" si="272"/>
        <v>0</v>
      </c>
      <c r="R382" s="50">
        <v>9.5</v>
      </c>
      <c r="S382" s="50">
        <f t="shared" si="273"/>
        <v>0.56999999999999995</v>
      </c>
      <c r="T382" s="50">
        <f t="shared" si="274"/>
        <v>0.95</v>
      </c>
      <c r="U382" s="50">
        <f t="shared" si="275"/>
        <v>0.95</v>
      </c>
      <c r="V382" s="50">
        <v>43</v>
      </c>
      <c r="W382" s="50">
        <f t="shared" si="276"/>
        <v>2.58</v>
      </c>
      <c r="X382" s="50">
        <f t="shared" si="277"/>
        <v>4.3</v>
      </c>
      <c r="Y382" s="60">
        <f t="shared" si="278"/>
        <v>4.3</v>
      </c>
      <c r="Z382" s="59"/>
    </row>
    <row r="383" spans="2:26" ht="15.75" x14ac:dyDescent="0.25">
      <c r="B383" s="67"/>
      <c r="C383" s="68"/>
      <c r="D383" s="68"/>
      <c r="E383" s="68"/>
      <c r="F383" s="8" t="s">
        <v>27</v>
      </c>
      <c r="G383" s="51">
        <v>1</v>
      </c>
      <c r="H383" s="51">
        <v>1</v>
      </c>
      <c r="I383" s="51">
        <v>1</v>
      </c>
      <c r="J383" s="50">
        <v>0</v>
      </c>
      <c r="K383" s="50">
        <f t="shared" si="267"/>
        <v>0</v>
      </c>
      <c r="L383" s="50">
        <f t="shared" si="268"/>
        <v>0</v>
      </c>
      <c r="M383" s="50">
        <f t="shared" si="269"/>
        <v>0</v>
      </c>
      <c r="N383" s="50">
        <v>0</v>
      </c>
      <c r="O383" s="50">
        <f t="shared" si="270"/>
        <v>0</v>
      </c>
      <c r="P383" s="50">
        <f t="shared" si="271"/>
        <v>0</v>
      </c>
      <c r="Q383" s="50">
        <f t="shared" si="272"/>
        <v>0</v>
      </c>
      <c r="R383" s="50">
        <v>0</v>
      </c>
      <c r="S383" s="50">
        <f t="shared" si="273"/>
        <v>0</v>
      </c>
      <c r="T383" s="50">
        <f t="shared" si="274"/>
        <v>0</v>
      </c>
      <c r="U383" s="50">
        <f t="shared" si="275"/>
        <v>0</v>
      </c>
      <c r="V383" s="50">
        <v>0</v>
      </c>
      <c r="W383" s="50">
        <f t="shared" si="276"/>
        <v>0</v>
      </c>
      <c r="X383" s="50">
        <f t="shared" si="277"/>
        <v>0</v>
      </c>
      <c r="Y383" s="60">
        <f t="shared" si="278"/>
        <v>0</v>
      </c>
      <c r="Z383" s="59"/>
    </row>
    <row r="384" spans="2:26" ht="15.75" x14ac:dyDescent="0.25">
      <c r="B384" s="67"/>
      <c r="C384" s="68"/>
      <c r="D384" s="68"/>
      <c r="E384" s="68"/>
      <c r="F384" s="8" t="s">
        <v>24</v>
      </c>
      <c r="G384" s="51">
        <v>3</v>
      </c>
      <c r="H384" s="51">
        <v>4</v>
      </c>
      <c r="I384" s="51">
        <v>5</v>
      </c>
      <c r="J384" s="50">
        <v>0</v>
      </c>
      <c r="K384" s="50">
        <f t="shared" si="267"/>
        <v>0</v>
      </c>
      <c r="L384" s="50">
        <f t="shared" si="268"/>
        <v>0</v>
      </c>
      <c r="M384" s="50">
        <f t="shared" si="269"/>
        <v>0</v>
      </c>
      <c r="N384" s="50">
        <v>99.9</v>
      </c>
      <c r="O384" s="50">
        <f t="shared" si="270"/>
        <v>2.9970000000000003</v>
      </c>
      <c r="P384" s="50">
        <f t="shared" si="271"/>
        <v>3.9960000000000004</v>
      </c>
      <c r="Q384" s="50">
        <f t="shared" si="272"/>
        <v>4.9950000000000001</v>
      </c>
      <c r="R384" s="50">
        <v>0</v>
      </c>
      <c r="S384" s="50">
        <f t="shared" si="273"/>
        <v>0</v>
      </c>
      <c r="T384" s="50">
        <f t="shared" si="274"/>
        <v>0</v>
      </c>
      <c r="U384" s="50">
        <f t="shared" si="275"/>
        <v>0</v>
      </c>
      <c r="V384" s="50">
        <v>899</v>
      </c>
      <c r="W384" s="50">
        <f t="shared" si="276"/>
        <v>26.97</v>
      </c>
      <c r="X384" s="50">
        <f t="shared" si="277"/>
        <v>35.96</v>
      </c>
      <c r="Y384" s="60">
        <f t="shared" si="278"/>
        <v>44.95</v>
      </c>
      <c r="Z384" s="59"/>
    </row>
    <row r="385" spans="2:26" ht="31.5" x14ac:dyDescent="0.25">
      <c r="B385" s="67" t="s">
        <v>101</v>
      </c>
      <c r="C385" s="68" t="s">
        <v>102</v>
      </c>
      <c r="D385" s="68" t="s">
        <v>103</v>
      </c>
      <c r="E385" s="68" t="s">
        <v>103</v>
      </c>
      <c r="F385" s="5" t="s">
        <v>104</v>
      </c>
      <c r="G385" s="51">
        <v>57</v>
      </c>
      <c r="H385" s="51">
        <v>57</v>
      </c>
      <c r="I385" s="51">
        <v>57</v>
      </c>
      <c r="J385" s="50">
        <v>67.7</v>
      </c>
      <c r="K385" s="50">
        <f t="shared" ref="K385:K394" si="279">G385*J385/100</f>
        <v>38.588999999999999</v>
      </c>
      <c r="L385" s="50">
        <f t="shared" ref="L385:L394" si="280">H385*J385/100</f>
        <v>38.588999999999999</v>
      </c>
      <c r="M385" s="50">
        <f t="shared" ref="M385:M394" si="281">I385*J385/100</f>
        <v>38.588999999999999</v>
      </c>
      <c r="N385" s="50">
        <v>18.899999999999999</v>
      </c>
      <c r="O385" s="50">
        <f t="shared" ref="O385:O394" si="282">G385*N385/100</f>
        <v>10.773</v>
      </c>
      <c r="P385" s="50">
        <f t="shared" ref="P385:P394" si="283">H385*N385/100</f>
        <v>10.773</v>
      </c>
      <c r="Q385" s="50">
        <f t="shared" ref="Q385:Q394" si="284">I385*N385/100</f>
        <v>10.773</v>
      </c>
      <c r="R385" s="50">
        <v>12.4</v>
      </c>
      <c r="S385" s="50">
        <f t="shared" ref="S385:S394" si="285">G385*R385/100</f>
        <v>7.0680000000000005</v>
      </c>
      <c r="T385" s="50">
        <f t="shared" ref="T385:T394" si="286">H385*R385/100</f>
        <v>7.0680000000000005</v>
      </c>
      <c r="U385" s="50">
        <f t="shared" ref="U385:U394" si="287">I385*R385/100</f>
        <v>7.0680000000000005</v>
      </c>
      <c r="V385" s="50">
        <v>187</v>
      </c>
      <c r="W385" s="50">
        <f t="shared" ref="W385:W394" si="288">G385*V385/100</f>
        <v>106.59</v>
      </c>
      <c r="X385" s="50">
        <f t="shared" ref="X385:X394" si="289">H385*V385/100</f>
        <v>106.59</v>
      </c>
      <c r="Y385" s="60">
        <f t="shared" ref="Y385:Y394" si="290">I385*V385/100</f>
        <v>106.59</v>
      </c>
      <c r="Z385" s="59"/>
    </row>
    <row r="386" spans="2:26" ht="15.75" x14ac:dyDescent="0.25">
      <c r="B386" s="67"/>
      <c r="C386" s="68"/>
      <c r="D386" s="68"/>
      <c r="E386" s="68"/>
      <c r="F386" s="8" t="s">
        <v>23</v>
      </c>
      <c r="G386" s="51">
        <v>5</v>
      </c>
      <c r="H386" s="51">
        <v>5</v>
      </c>
      <c r="I386" s="51">
        <v>5</v>
      </c>
      <c r="J386" s="50">
        <v>1.7</v>
      </c>
      <c r="K386" s="50">
        <f t="shared" si="279"/>
        <v>8.5000000000000006E-2</v>
      </c>
      <c r="L386" s="50">
        <f t="shared" si="280"/>
        <v>8.5000000000000006E-2</v>
      </c>
      <c r="M386" s="50">
        <f t="shared" si="281"/>
        <v>8.5000000000000006E-2</v>
      </c>
      <c r="N386" s="50">
        <v>0</v>
      </c>
      <c r="O386" s="50">
        <f t="shared" si="282"/>
        <v>0</v>
      </c>
      <c r="P386" s="50">
        <f t="shared" si="283"/>
        <v>0</v>
      </c>
      <c r="Q386" s="50">
        <f t="shared" si="284"/>
        <v>0</v>
      </c>
      <c r="R386" s="50">
        <v>9.5</v>
      </c>
      <c r="S386" s="50">
        <f t="shared" si="285"/>
        <v>0.47499999999999998</v>
      </c>
      <c r="T386" s="50">
        <f t="shared" si="286"/>
        <v>0.47499999999999998</v>
      </c>
      <c r="U386" s="50">
        <f t="shared" si="287"/>
        <v>0.47499999999999998</v>
      </c>
      <c r="V386" s="50">
        <v>43</v>
      </c>
      <c r="W386" s="50">
        <f t="shared" si="288"/>
        <v>2.15</v>
      </c>
      <c r="X386" s="50">
        <f t="shared" si="289"/>
        <v>2.15</v>
      </c>
      <c r="Y386" s="60">
        <f t="shared" si="290"/>
        <v>2.15</v>
      </c>
      <c r="Z386" s="59"/>
    </row>
    <row r="387" spans="2:26" ht="15.75" x14ac:dyDescent="0.25">
      <c r="B387" s="67"/>
      <c r="C387" s="68"/>
      <c r="D387" s="68"/>
      <c r="E387" s="68"/>
      <c r="F387" s="8" t="s">
        <v>105</v>
      </c>
      <c r="G387" s="51">
        <v>4</v>
      </c>
      <c r="H387" s="51">
        <v>4</v>
      </c>
      <c r="I387" s="51">
        <v>4</v>
      </c>
      <c r="J387" s="50">
        <v>12.7</v>
      </c>
      <c r="K387" s="50">
        <f t="shared" si="279"/>
        <v>0.50800000000000001</v>
      </c>
      <c r="L387" s="50">
        <f t="shared" si="280"/>
        <v>0.50800000000000001</v>
      </c>
      <c r="M387" s="50">
        <f t="shared" si="281"/>
        <v>0.50800000000000001</v>
      </c>
      <c r="N387" s="50">
        <v>11.5</v>
      </c>
      <c r="O387" s="50">
        <f t="shared" si="282"/>
        <v>0.46</v>
      </c>
      <c r="P387" s="50">
        <f t="shared" si="283"/>
        <v>0.46</v>
      </c>
      <c r="Q387" s="50">
        <f t="shared" si="284"/>
        <v>0.46</v>
      </c>
      <c r="R387" s="50">
        <v>0.7</v>
      </c>
      <c r="S387" s="50">
        <f t="shared" si="285"/>
        <v>2.7999999999999997E-2</v>
      </c>
      <c r="T387" s="50">
        <f t="shared" si="286"/>
        <v>2.7999999999999997E-2</v>
      </c>
      <c r="U387" s="50">
        <f t="shared" si="287"/>
        <v>2.7999999999999997E-2</v>
      </c>
      <c r="V387" s="50">
        <v>154</v>
      </c>
      <c r="W387" s="50">
        <f t="shared" si="288"/>
        <v>6.16</v>
      </c>
      <c r="X387" s="50">
        <f t="shared" si="289"/>
        <v>6.16</v>
      </c>
      <c r="Y387" s="60">
        <f t="shared" si="290"/>
        <v>6.16</v>
      </c>
      <c r="Z387" s="59"/>
    </row>
    <row r="388" spans="2:26" ht="15.75" x14ac:dyDescent="0.25">
      <c r="B388" s="67"/>
      <c r="C388" s="68"/>
      <c r="D388" s="68"/>
      <c r="E388" s="68"/>
      <c r="F388" s="8" t="s">
        <v>81</v>
      </c>
      <c r="G388" s="30">
        <v>12</v>
      </c>
      <c r="H388" s="30">
        <v>15</v>
      </c>
      <c r="I388" s="30">
        <v>15</v>
      </c>
      <c r="J388" s="50">
        <v>7</v>
      </c>
      <c r="K388" s="50">
        <f t="shared" si="279"/>
        <v>0.84</v>
      </c>
      <c r="L388" s="50">
        <f t="shared" si="280"/>
        <v>1.05</v>
      </c>
      <c r="M388" s="50">
        <f t="shared" si="281"/>
        <v>1.05</v>
      </c>
      <c r="N388" s="50">
        <v>6</v>
      </c>
      <c r="O388" s="50">
        <f t="shared" si="282"/>
        <v>0.72</v>
      </c>
      <c r="P388" s="50">
        <f t="shared" si="283"/>
        <v>0.9</v>
      </c>
      <c r="Q388" s="50">
        <f t="shared" si="284"/>
        <v>0.9</v>
      </c>
      <c r="R388" s="50">
        <v>77.3</v>
      </c>
      <c r="S388" s="50">
        <f t="shared" si="285"/>
        <v>9.2759999999999998</v>
      </c>
      <c r="T388" s="50">
        <f t="shared" si="286"/>
        <v>11.595000000000001</v>
      </c>
      <c r="U388" s="50">
        <f t="shared" si="287"/>
        <v>11.595000000000001</v>
      </c>
      <c r="V388" s="50">
        <v>323</v>
      </c>
      <c r="W388" s="50">
        <f t="shared" si="288"/>
        <v>38.76</v>
      </c>
      <c r="X388" s="50">
        <f t="shared" si="289"/>
        <v>48.45</v>
      </c>
      <c r="Y388" s="60">
        <f t="shared" si="290"/>
        <v>48.45</v>
      </c>
      <c r="Z388" s="59"/>
    </row>
    <row r="389" spans="2:26" ht="15.75" x14ac:dyDescent="0.25">
      <c r="B389" s="67"/>
      <c r="C389" s="68"/>
      <c r="D389" s="68"/>
      <c r="E389" s="68"/>
      <c r="F389" s="8" t="s">
        <v>22</v>
      </c>
      <c r="G389" s="30">
        <v>8</v>
      </c>
      <c r="H389" s="30">
        <v>10</v>
      </c>
      <c r="I389" s="30">
        <v>10</v>
      </c>
      <c r="J389" s="50">
        <v>1.3</v>
      </c>
      <c r="K389" s="50">
        <f t="shared" si="279"/>
        <v>0.10400000000000001</v>
      </c>
      <c r="L389" s="50">
        <f t="shared" si="280"/>
        <v>0.13</v>
      </c>
      <c r="M389" s="50">
        <f t="shared" si="281"/>
        <v>0.13</v>
      </c>
      <c r="N389" s="50">
        <v>0.1</v>
      </c>
      <c r="O389" s="50">
        <f t="shared" si="282"/>
        <v>8.0000000000000002E-3</v>
      </c>
      <c r="P389" s="50">
        <f t="shared" si="283"/>
        <v>0.01</v>
      </c>
      <c r="Q389" s="50">
        <f t="shared" si="284"/>
        <v>0.01</v>
      </c>
      <c r="R389" s="50">
        <v>7</v>
      </c>
      <c r="S389" s="50">
        <f t="shared" si="285"/>
        <v>0.56000000000000005</v>
      </c>
      <c r="T389" s="50">
        <f t="shared" si="286"/>
        <v>0.7</v>
      </c>
      <c r="U389" s="50">
        <f t="shared" si="287"/>
        <v>0.7</v>
      </c>
      <c r="V389" s="50">
        <v>33</v>
      </c>
      <c r="W389" s="50">
        <f t="shared" si="288"/>
        <v>2.64</v>
      </c>
      <c r="X389" s="50">
        <f t="shared" si="289"/>
        <v>3.3</v>
      </c>
      <c r="Y389" s="60">
        <f t="shared" si="290"/>
        <v>3.3</v>
      </c>
      <c r="Z389" s="59"/>
    </row>
    <row r="390" spans="2:26" ht="15.75" x14ac:dyDescent="0.25">
      <c r="B390" s="67"/>
      <c r="C390" s="68"/>
      <c r="D390" s="68"/>
      <c r="E390" s="68"/>
      <c r="F390" s="8" t="s">
        <v>23</v>
      </c>
      <c r="G390" s="51">
        <v>8</v>
      </c>
      <c r="H390" s="51">
        <v>10</v>
      </c>
      <c r="I390" s="51">
        <v>10</v>
      </c>
      <c r="J390" s="50">
        <v>1.7</v>
      </c>
      <c r="K390" s="50">
        <f t="shared" si="279"/>
        <v>0.13600000000000001</v>
      </c>
      <c r="L390" s="50">
        <f t="shared" si="280"/>
        <v>0.17</v>
      </c>
      <c r="M390" s="50">
        <f t="shared" si="281"/>
        <v>0.17</v>
      </c>
      <c r="N390" s="50">
        <v>0</v>
      </c>
      <c r="O390" s="50">
        <f t="shared" si="282"/>
        <v>0</v>
      </c>
      <c r="P390" s="50">
        <f t="shared" si="283"/>
        <v>0</v>
      </c>
      <c r="Q390" s="50">
        <f t="shared" si="284"/>
        <v>0</v>
      </c>
      <c r="R390" s="50">
        <v>9.5</v>
      </c>
      <c r="S390" s="50">
        <f t="shared" si="285"/>
        <v>0.76</v>
      </c>
      <c r="T390" s="50">
        <f t="shared" si="286"/>
        <v>0.95</v>
      </c>
      <c r="U390" s="50">
        <f t="shared" si="287"/>
        <v>0.95</v>
      </c>
      <c r="V390" s="50">
        <v>43</v>
      </c>
      <c r="W390" s="50">
        <f t="shared" si="288"/>
        <v>3.44</v>
      </c>
      <c r="X390" s="50">
        <f t="shared" si="289"/>
        <v>4.3</v>
      </c>
      <c r="Y390" s="60">
        <f t="shared" si="290"/>
        <v>4.3</v>
      </c>
      <c r="Z390" s="59"/>
    </row>
    <row r="391" spans="2:26" ht="15.75" x14ac:dyDescent="0.25">
      <c r="B391" s="67"/>
      <c r="C391" s="68"/>
      <c r="D391" s="68"/>
      <c r="E391" s="68"/>
      <c r="F391" s="8" t="s">
        <v>96</v>
      </c>
      <c r="G391" s="19">
        <v>2</v>
      </c>
      <c r="H391" s="19">
        <v>3</v>
      </c>
      <c r="I391" s="19">
        <v>3</v>
      </c>
      <c r="J391" s="50">
        <v>0</v>
      </c>
      <c r="K391" s="50">
        <f t="shared" si="279"/>
        <v>0</v>
      </c>
      <c r="L391" s="50">
        <f t="shared" si="280"/>
        <v>0</v>
      </c>
      <c r="M391" s="50">
        <f t="shared" si="281"/>
        <v>0</v>
      </c>
      <c r="N391" s="50">
        <v>99.9</v>
      </c>
      <c r="O391" s="50">
        <f t="shared" si="282"/>
        <v>1.9980000000000002</v>
      </c>
      <c r="P391" s="50">
        <f t="shared" si="283"/>
        <v>2.9970000000000003</v>
      </c>
      <c r="Q391" s="50">
        <f t="shared" si="284"/>
        <v>2.9970000000000003</v>
      </c>
      <c r="R391" s="50">
        <v>0</v>
      </c>
      <c r="S391" s="50">
        <f t="shared" si="285"/>
        <v>0</v>
      </c>
      <c r="T391" s="50">
        <f t="shared" si="286"/>
        <v>0</v>
      </c>
      <c r="U391" s="50">
        <f t="shared" si="287"/>
        <v>0</v>
      </c>
      <c r="V391" s="50">
        <v>899</v>
      </c>
      <c r="W391" s="50">
        <f t="shared" si="288"/>
        <v>17.98</v>
      </c>
      <c r="X391" s="50">
        <f t="shared" si="289"/>
        <v>26.97</v>
      </c>
      <c r="Y391" s="60">
        <f t="shared" si="290"/>
        <v>26.97</v>
      </c>
      <c r="Z391" s="59"/>
    </row>
    <row r="392" spans="2:26" ht="15.75" x14ac:dyDescent="0.25">
      <c r="B392" s="67"/>
      <c r="C392" s="68"/>
      <c r="D392" s="68"/>
      <c r="E392" s="68"/>
      <c r="F392" s="8" t="s">
        <v>67</v>
      </c>
      <c r="G392" s="19">
        <v>36</v>
      </c>
      <c r="H392" s="19">
        <v>45</v>
      </c>
      <c r="I392" s="19">
        <v>45</v>
      </c>
      <c r="J392" s="50">
        <v>2</v>
      </c>
      <c r="K392" s="50">
        <f t="shared" si="279"/>
        <v>0.72</v>
      </c>
      <c r="L392" s="50">
        <f t="shared" si="280"/>
        <v>0.9</v>
      </c>
      <c r="M392" s="50">
        <f t="shared" si="281"/>
        <v>0.9</v>
      </c>
      <c r="N392" s="50">
        <v>0.1</v>
      </c>
      <c r="O392" s="50">
        <f t="shared" si="282"/>
        <v>3.6000000000000004E-2</v>
      </c>
      <c r="P392" s="50">
        <f t="shared" si="283"/>
        <v>4.4999999999999998E-2</v>
      </c>
      <c r="Q392" s="50">
        <f t="shared" si="284"/>
        <v>4.4999999999999998E-2</v>
      </c>
      <c r="R392" s="50">
        <v>19.7</v>
      </c>
      <c r="S392" s="50">
        <f t="shared" si="285"/>
        <v>7.0919999999999996</v>
      </c>
      <c r="T392" s="50">
        <f t="shared" si="286"/>
        <v>8.8650000000000002</v>
      </c>
      <c r="U392" s="50">
        <f t="shared" si="287"/>
        <v>8.8650000000000002</v>
      </c>
      <c r="V392" s="50">
        <v>83</v>
      </c>
      <c r="W392" s="50">
        <f t="shared" si="288"/>
        <v>29.88</v>
      </c>
      <c r="X392" s="50">
        <f t="shared" si="289"/>
        <v>37.35</v>
      </c>
      <c r="Y392" s="60">
        <f t="shared" si="290"/>
        <v>37.35</v>
      </c>
      <c r="Z392" s="59"/>
    </row>
    <row r="393" spans="2:26" ht="15.75" x14ac:dyDescent="0.25">
      <c r="B393" s="67"/>
      <c r="C393" s="68"/>
      <c r="D393" s="68"/>
      <c r="E393" s="68"/>
      <c r="F393" s="8" t="s">
        <v>27</v>
      </c>
      <c r="G393" s="51">
        <v>1</v>
      </c>
      <c r="H393" s="51">
        <v>1</v>
      </c>
      <c r="I393" s="51">
        <v>1</v>
      </c>
      <c r="J393" s="50">
        <v>0</v>
      </c>
      <c r="K393" s="50">
        <f t="shared" si="279"/>
        <v>0</v>
      </c>
      <c r="L393" s="50">
        <f t="shared" si="280"/>
        <v>0</v>
      </c>
      <c r="M393" s="50">
        <f t="shared" si="281"/>
        <v>0</v>
      </c>
      <c r="N393" s="50">
        <v>0</v>
      </c>
      <c r="O393" s="50">
        <f t="shared" si="282"/>
        <v>0</v>
      </c>
      <c r="P393" s="50">
        <f t="shared" si="283"/>
        <v>0</v>
      </c>
      <c r="Q393" s="50">
        <f t="shared" si="284"/>
        <v>0</v>
      </c>
      <c r="R393" s="50">
        <v>0</v>
      </c>
      <c r="S393" s="50">
        <f t="shared" si="285"/>
        <v>0</v>
      </c>
      <c r="T393" s="50">
        <f t="shared" si="286"/>
        <v>0</v>
      </c>
      <c r="U393" s="50">
        <f t="shared" si="287"/>
        <v>0</v>
      </c>
      <c r="V393" s="50">
        <v>0</v>
      </c>
      <c r="W393" s="50">
        <f t="shared" si="288"/>
        <v>0</v>
      </c>
      <c r="X393" s="50">
        <f t="shared" si="289"/>
        <v>0</v>
      </c>
      <c r="Y393" s="60">
        <f t="shared" si="290"/>
        <v>0</v>
      </c>
      <c r="Z393" s="59"/>
    </row>
    <row r="394" spans="2:26" ht="15.75" x14ac:dyDescent="0.25">
      <c r="B394" s="53" t="s">
        <v>85</v>
      </c>
      <c r="C394" s="51">
        <v>20</v>
      </c>
      <c r="D394" s="51">
        <v>20</v>
      </c>
      <c r="E394" s="51">
        <v>20</v>
      </c>
      <c r="F394" s="8" t="s">
        <v>85</v>
      </c>
      <c r="G394" s="51">
        <v>20</v>
      </c>
      <c r="H394" s="51">
        <v>20</v>
      </c>
      <c r="I394" s="51">
        <v>20</v>
      </c>
      <c r="J394" s="50">
        <v>1.3</v>
      </c>
      <c r="K394" s="50">
        <f t="shared" si="279"/>
        <v>0.26</v>
      </c>
      <c r="L394" s="50">
        <f t="shared" si="280"/>
        <v>0.26</v>
      </c>
      <c r="M394" s="50">
        <f t="shared" si="281"/>
        <v>0.26</v>
      </c>
      <c r="N394" s="50">
        <v>72.5</v>
      </c>
      <c r="O394" s="50">
        <f t="shared" si="282"/>
        <v>14.5</v>
      </c>
      <c r="P394" s="50">
        <f t="shared" si="283"/>
        <v>14.5</v>
      </c>
      <c r="Q394" s="50">
        <f t="shared" si="284"/>
        <v>14.5</v>
      </c>
      <c r="R394" s="50">
        <v>0.9</v>
      </c>
      <c r="S394" s="50">
        <f t="shared" si="285"/>
        <v>0.18</v>
      </c>
      <c r="T394" s="50">
        <f t="shared" si="286"/>
        <v>0.18</v>
      </c>
      <c r="U394" s="50">
        <f t="shared" si="287"/>
        <v>0.18</v>
      </c>
      <c r="V394" s="50">
        <v>661</v>
      </c>
      <c r="W394" s="50">
        <f t="shared" si="288"/>
        <v>132.19999999999999</v>
      </c>
      <c r="X394" s="50">
        <f t="shared" si="289"/>
        <v>132.19999999999999</v>
      </c>
      <c r="Y394" s="60">
        <f t="shared" si="290"/>
        <v>132.19999999999999</v>
      </c>
      <c r="Z394" s="59"/>
    </row>
    <row r="395" spans="2:26" ht="15.75" x14ac:dyDescent="0.25">
      <c r="B395" s="67" t="s">
        <v>88</v>
      </c>
      <c r="C395" s="68">
        <v>200</v>
      </c>
      <c r="D395" s="68">
        <v>200</v>
      </c>
      <c r="E395" s="68">
        <v>200</v>
      </c>
      <c r="F395" s="8" t="s">
        <v>158</v>
      </c>
      <c r="G395" s="29">
        <v>20</v>
      </c>
      <c r="H395" s="32">
        <v>20</v>
      </c>
      <c r="I395" s="32">
        <v>20</v>
      </c>
      <c r="J395" s="50">
        <v>2.2999999999999998</v>
      </c>
      <c r="K395" s="50">
        <f t="shared" ref="K395:K398" si="291">G395*J395/100</f>
        <v>0.46</v>
      </c>
      <c r="L395" s="50">
        <f t="shared" ref="L395:L398" si="292">H395*J395/100</f>
        <v>0.46</v>
      </c>
      <c r="M395" s="50">
        <f t="shared" ref="M395:M398" si="293">I395*J395/100</f>
        <v>0.46</v>
      </c>
      <c r="N395" s="50">
        <v>0</v>
      </c>
      <c r="O395" s="50">
        <f t="shared" ref="O395:O398" si="294">G395*N395/100</f>
        <v>0</v>
      </c>
      <c r="P395" s="50">
        <f t="shared" ref="P395:P398" si="295">H395*N395/100</f>
        <v>0</v>
      </c>
      <c r="Q395" s="50">
        <f t="shared" ref="Q395:Q398" si="296">I395*N395/100</f>
        <v>0</v>
      </c>
      <c r="R395" s="50">
        <v>59</v>
      </c>
      <c r="S395" s="50">
        <f t="shared" ref="S395:S398" si="297">G395*R395/100</f>
        <v>11.8</v>
      </c>
      <c r="T395" s="50">
        <f t="shared" ref="T395:T398" si="298">H395*R395/100</f>
        <v>11.8</v>
      </c>
      <c r="U395" s="50">
        <f t="shared" ref="U395:U398" si="299">I395*R395/100</f>
        <v>11.8</v>
      </c>
      <c r="V395" s="50">
        <v>245</v>
      </c>
      <c r="W395" s="50">
        <f t="shared" ref="W395:W398" si="300">G395*V395/100</f>
        <v>49</v>
      </c>
      <c r="X395" s="50">
        <f t="shared" ref="X395:X398" si="301">H395*V395/100</f>
        <v>49</v>
      </c>
      <c r="Y395" s="60">
        <f t="shared" ref="Y395:Y398" si="302">I395*V395/100</f>
        <v>49</v>
      </c>
      <c r="Z395" s="59"/>
    </row>
    <row r="396" spans="2:26" ht="15.75" x14ac:dyDescent="0.25">
      <c r="B396" s="67"/>
      <c r="C396" s="68"/>
      <c r="D396" s="68"/>
      <c r="E396" s="68"/>
      <c r="F396" s="28" t="s">
        <v>35</v>
      </c>
      <c r="G396" s="51">
        <v>20</v>
      </c>
      <c r="H396" s="19">
        <v>20</v>
      </c>
      <c r="I396" s="19">
        <v>20</v>
      </c>
      <c r="J396" s="50">
        <v>0</v>
      </c>
      <c r="K396" s="50">
        <f t="shared" si="291"/>
        <v>0</v>
      </c>
      <c r="L396" s="50">
        <f t="shared" si="292"/>
        <v>0</v>
      </c>
      <c r="M396" s="50">
        <f t="shared" si="293"/>
        <v>0</v>
      </c>
      <c r="N396" s="50">
        <v>0</v>
      </c>
      <c r="O396" s="50">
        <f t="shared" si="294"/>
        <v>0</v>
      </c>
      <c r="P396" s="50">
        <f t="shared" si="295"/>
        <v>0</v>
      </c>
      <c r="Q396" s="50">
        <f t="shared" si="296"/>
        <v>0</v>
      </c>
      <c r="R396" s="50">
        <v>99.8</v>
      </c>
      <c r="S396" s="50">
        <f t="shared" si="297"/>
        <v>19.96</v>
      </c>
      <c r="T396" s="50">
        <f t="shared" si="298"/>
        <v>19.96</v>
      </c>
      <c r="U396" s="50">
        <f t="shared" si="299"/>
        <v>19.96</v>
      </c>
      <c r="V396" s="50">
        <v>374</v>
      </c>
      <c r="W396" s="50">
        <f t="shared" si="300"/>
        <v>74.8</v>
      </c>
      <c r="X396" s="50">
        <f t="shared" si="301"/>
        <v>74.8</v>
      </c>
      <c r="Y396" s="60">
        <f t="shared" si="302"/>
        <v>74.8</v>
      </c>
      <c r="Z396" s="59"/>
    </row>
    <row r="397" spans="2:26" ht="15.75" x14ac:dyDescent="0.25">
      <c r="B397" s="67"/>
      <c r="C397" s="68"/>
      <c r="D397" s="68"/>
      <c r="E397" s="68"/>
      <c r="F397" s="8" t="s">
        <v>68</v>
      </c>
      <c r="G397" s="51">
        <v>1</v>
      </c>
      <c r="H397" s="19">
        <v>1</v>
      </c>
      <c r="I397" s="19">
        <v>1</v>
      </c>
      <c r="J397" s="50">
        <v>0.5</v>
      </c>
      <c r="K397" s="50">
        <f t="shared" si="291"/>
        <v>5.0000000000000001E-3</v>
      </c>
      <c r="L397" s="50">
        <f t="shared" si="292"/>
        <v>5.0000000000000001E-3</v>
      </c>
      <c r="M397" s="50">
        <f t="shared" si="293"/>
        <v>5.0000000000000001E-3</v>
      </c>
      <c r="N397" s="50">
        <v>0.3</v>
      </c>
      <c r="O397" s="50">
        <f t="shared" si="294"/>
        <v>3.0000000000000001E-3</v>
      </c>
      <c r="P397" s="50">
        <f t="shared" si="295"/>
        <v>3.0000000000000001E-3</v>
      </c>
      <c r="Q397" s="50">
        <f t="shared" si="296"/>
        <v>3.0000000000000001E-3</v>
      </c>
      <c r="R397" s="50">
        <v>6.5</v>
      </c>
      <c r="S397" s="50">
        <f t="shared" si="297"/>
        <v>6.5000000000000002E-2</v>
      </c>
      <c r="T397" s="50">
        <f t="shared" si="298"/>
        <v>6.5000000000000002E-2</v>
      </c>
      <c r="U397" s="50">
        <f t="shared" si="299"/>
        <v>6.5000000000000002E-2</v>
      </c>
      <c r="V397" s="50">
        <v>22</v>
      </c>
      <c r="W397" s="50">
        <f t="shared" si="300"/>
        <v>0.22</v>
      </c>
      <c r="X397" s="50">
        <f t="shared" si="301"/>
        <v>0.22</v>
      </c>
      <c r="Y397" s="60">
        <f t="shared" si="302"/>
        <v>0.22</v>
      </c>
      <c r="Z397" s="59"/>
    </row>
    <row r="398" spans="2:26" ht="31.5" x14ac:dyDescent="0.25">
      <c r="B398" s="109" t="s">
        <v>37</v>
      </c>
      <c r="C398" s="51">
        <v>20</v>
      </c>
      <c r="D398" s="51">
        <v>35</v>
      </c>
      <c r="E398" s="51">
        <v>40</v>
      </c>
      <c r="F398" s="26" t="s">
        <v>37</v>
      </c>
      <c r="G398" s="19">
        <v>20</v>
      </c>
      <c r="H398" s="19">
        <v>35</v>
      </c>
      <c r="I398" s="19">
        <v>40</v>
      </c>
      <c r="J398" s="50">
        <v>6.5</v>
      </c>
      <c r="K398" s="50">
        <f t="shared" si="291"/>
        <v>1.3</v>
      </c>
      <c r="L398" s="50">
        <f t="shared" si="292"/>
        <v>2.2749999999999999</v>
      </c>
      <c r="M398" s="50">
        <f t="shared" si="293"/>
        <v>2.6</v>
      </c>
      <c r="N398" s="50">
        <v>1</v>
      </c>
      <c r="O398" s="50">
        <f t="shared" si="294"/>
        <v>0.2</v>
      </c>
      <c r="P398" s="50">
        <f t="shared" si="295"/>
        <v>0.35</v>
      </c>
      <c r="Q398" s="50">
        <f t="shared" si="296"/>
        <v>0.4</v>
      </c>
      <c r="R398" s="50">
        <v>40.1</v>
      </c>
      <c r="S398" s="50">
        <f t="shared" si="297"/>
        <v>8.02</v>
      </c>
      <c r="T398" s="50">
        <f t="shared" si="298"/>
        <v>14.035</v>
      </c>
      <c r="U398" s="50">
        <f t="shared" si="299"/>
        <v>16.04</v>
      </c>
      <c r="V398" s="50">
        <v>190</v>
      </c>
      <c r="W398" s="50">
        <f t="shared" si="300"/>
        <v>38</v>
      </c>
      <c r="X398" s="50">
        <f t="shared" si="301"/>
        <v>66.5</v>
      </c>
      <c r="Y398" s="60">
        <f t="shared" si="302"/>
        <v>76</v>
      </c>
      <c r="Z398" s="59"/>
    </row>
    <row r="399" spans="2:26" ht="15.75" x14ac:dyDescent="0.25">
      <c r="B399" s="23"/>
      <c r="C399" s="8"/>
      <c r="D399" s="8"/>
      <c r="E399" s="8"/>
      <c r="F399" s="8"/>
      <c r="G399" s="8"/>
      <c r="H399" s="8"/>
      <c r="I399" s="8"/>
      <c r="J399" s="98"/>
      <c r="K399" s="158">
        <f>SUM(K380:K398)</f>
        <v>43.493000000000002</v>
      </c>
      <c r="L399" s="158">
        <f t="shared" ref="L399:Y399" si="303">SUM(L380:L398)</f>
        <v>45.238</v>
      </c>
      <c r="M399" s="158">
        <f t="shared" si="303"/>
        <v>45.563000000000002</v>
      </c>
      <c r="N399" s="158"/>
      <c r="O399" s="158">
        <f t="shared" si="303"/>
        <v>31.713000000000001</v>
      </c>
      <c r="P399" s="158">
        <f t="shared" si="303"/>
        <v>34.064</v>
      </c>
      <c r="Q399" s="158">
        <f t="shared" si="303"/>
        <v>35.113</v>
      </c>
      <c r="R399" s="158"/>
      <c r="S399" s="158">
        <f t="shared" si="303"/>
        <v>68.164000000000001</v>
      </c>
      <c r="T399" s="158">
        <f t="shared" si="303"/>
        <v>80.492999999999995</v>
      </c>
      <c r="U399" s="158">
        <f t="shared" si="303"/>
        <v>82.49799999999999</v>
      </c>
      <c r="V399" s="158"/>
      <c r="W399" s="158">
        <f t="shared" si="303"/>
        <v>537.51</v>
      </c>
      <c r="X399" s="158">
        <f t="shared" si="303"/>
        <v>608.47800000000007</v>
      </c>
      <c r="Y399" s="159">
        <f t="shared" si="303"/>
        <v>645.6400000000001</v>
      </c>
      <c r="Z399" s="59"/>
    </row>
    <row r="400" spans="2:26" ht="15.75" x14ac:dyDescent="0.25">
      <c r="B400" s="155" t="s">
        <v>145</v>
      </c>
      <c r="C400" s="156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7"/>
      <c r="Z400" s="59"/>
    </row>
    <row r="401" spans="2:26" ht="31.5" x14ac:dyDescent="0.25">
      <c r="B401" s="67" t="s">
        <v>146</v>
      </c>
      <c r="C401" s="68">
        <v>50</v>
      </c>
      <c r="D401" s="68">
        <v>75</v>
      </c>
      <c r="E401" s="68">
        <v>100</v>
      </c>
      <c r="F401" s="5" t="s">
        <v>104</v>
      </c>
      <c r="G401" s="7">
        <v>37</v>
      </c>
      <c r="H401" s="7">
        <v>56</v>
      </c>
      <c r="I401" s="7">
        <v>74</v>
      </c>
      <c r="J401" s="50">
        <v>67.7</v>
      </c>
      <c r="K401" s="50">
        <f t="shared" ref="K401:K417" si="304">G401*J401/100</f>
        <v>25.048999999999999</v>
      </c>
      <c r="L401" s="50">
        <f t="shared" ref="L401:L417" si="305">H401*J401/100</f>
        <v>37.912000000000006</v>
      </c>
      <c r="M401" s="50">
        <f t="shared" ref="M401:M417" si="306">I401*J401/100</f>
        <v>50.097999999999999</v>
      </c>
      <c r="N401" s="50">
        <v>18.899999999999999</v>
      </c>
      <c r="O401" s="50">
        <f t="shared" ref="O401:O417" si="307">G401*N401/100</f>
        <v>6.9929999999999994</v>
      </c>
      <c r="P401" s="50">
        <f t="shared" ref="P401:P417" si="308">H401*N401/100</f>
        <v>10.583999999999998</v>
      </c>
      <c r="Q401" s="50">
        <f t="shared" ref="Q401:Q417" si="309">I401*N401/100</f>
        <v>13.985999999999999</v>
      </c>
      <c r="R401" s="50">
        <v>12.4</v>
      </c>
      <c r="S401" s="50">
        <f t="shared" ref="S401:S417" si="310">G401*R401/100</f>
        <v>4.5880000000000001</v>
      </c>
      <c r="T401" s="50">
        <f t="shared" ref="T401:T417" si="311">H401*R401/100</f>
        <v>6.944</v>
      </c>
      <c r="U401" s="50">
        <f t="shared" ref="U401:U417" si="312">I401*R401/100</f>
        <v>9.1760000000000002</v>
      </c>
      <c r="V401" s="50">
        <v>187</v>
      </c>
      <c r="W401" s="50">
        <f t="shared" ref="W401:W417" si="313">G401*V401/100</f>
        <v>69.19</v>
      </c>
      <c r="X401" s="50">
        <f>(H401*V401)/100</f>
        <v>104.72</v>
      </c>
      <c r="Y401" s="60">
        <f>(I401*V401)/100</f>
        <v>138.38</v>
      </c>
      <c r="Z401" s="59"/>
    </row>
    <row r="402" spans="2:26" ht="31.5" x14ac:dyDescent="0.25">
      <c r="B402" s="67"/>
      <c r="C402" s="68"/>
      <c r="D402" s="68"/>
      <c r="E402" s="68"/>
      <c r="F402" s="25" t="s">
        <v>117</v>
      </c>
      <c r="G402" s="51">
        <v>9</v>
      </c>
      <c r="H402" s="51">
        <v>14</v>
      </c>
      <c r="I402" s="51">
        <v>18</v>
      </c>
      <c r="J402" s="50">
        <v>11.1</v>
      </c>
      <c r="K402" s="50">
        <f t="shared" si="304"/>
        <v>0.99899999999999989</v>
      </c>
      <c r="L402" s="50">
        <f t="shared" si="305"/>
        <v>1.554</v>
      </c>
      <c r="M402" s="50">
        <f t="shared" si="306"/>
        <v>1.9979999999999998</v>
      </c>
      <c r="N402" s="50">
        <v>1.5</v>
      </c>
      <c r="O402" s="50">
        <f t="shared" si="307"/>
        <v>0.13500000000000001</v>
      </c>
      <c r="P402" s="50">
        <f t="shared" si="308"/>
        <v>0.21</v>
      </c>
      <c r="Q402" s="50">
        <f t="shared" si="309"/>
        <v>0.27</v>
      </c>
      <c r="R402" s="50">
        <v>67.8</v>
      </c>
      <c r="S402" s="50">
        <f t="shared" si="310"/>
        <v>6.1019999999999994</v>
      </c>
      <c r="T402" s="50">
        <f t="shared" si="311"/>
        <v>9.4919999999999991</v>
      </c>
      <c r="U402" s="50">
        <f t="shared" si="312"/>
        <v>12.203999999999999</v>
      </c>
      <c r="V402" s="50">
        <v>329</v>
      </c>
      <c r="W402" s="50">
        <f t="shared" si="313"/>
        <v>29.61</v>
      </c>
      <c r="X402" s="50">
        <f t="shared" ref="X402:X417" si="314">H402*V402/100</f>
        <v>46.06</v>
      </c>
      <c r="Y402" s="60">
        <f t="shared" ref="Y402:Y417" si="315">I402*V402/100</f>
        <v>59.22</v>
      </c>
      <c r="Z402" s="59"/>
    </row>
    <row r="403" spans="2:26" ht="15.75" x14ac:dyDescent="0.25">
      <c r="B403" s="67"/>
      <c r="C403" s="68"/>
      <c r="D403" s="68"/>
      <c r="E403" s="68"/>
      <c r="F403" s="8" t="s">
        <v>36</v>
      </c>
      <c r="G403" s="19">
        <v>12</v>
      </c>
      <c r="H403" s="19">
        <v>17</v>
      </c>
      <c r="I403" s="19">
        <v>24</v>
      </c>
      <c r="J403" s="50">
        <v>7</v>
      </c>
      <c r="K403" s="50">
        <f t="shared" si="304"/>
        <v>0.84</v>
      </c>
      <c r="L403" s="50">
        <f t="shared" si="305"/>
        <v>1.19</v>
      </c>
      <c r="M403" s="50">
        <f t="shared" si="306"/>
        <v>1.68</v>
      </c>
      <c r="N403" s="50">
        <v>7.9</v>
      </c>
      <c r="O403" s="50">
        <f t="shared" si="307"/>
        <v>0.94800000000000006</v>
      </c>
      <c r="P403" s="50">
        <f t="shared" si="308"/>
        <v>1.3430000000000002</v>
      </c>
      <c r="Q403" s="50">
        <f t="shared" si="309"/>
        <v>1.8960000000000001</v>
      </c>
      <c r="R403" s="50">
        <v>9.5</v>
      </c>
      <c r="S403" s="50">
        <f t="shared" si="310"/>
        <v>1.1399999999999999</v>
      </c>
      <c r="T403" s="50">
        <f t="shared" si="311"/>
        <v>1.615</v>
      </c>
      <c r="U403" s="50">
        <f t="shared" si="312"/>
        <v>2.2799999999999998</v>
      </c>
      <c r="V403" s="50">
        <v>135</v>
      </c>
      <c r="W403" s="50">
        <f t="shared" si="313"/>
        <v>16.2</v>
      </c>
      <c r="X403" s="50">
        <f t="shared" si="314"/>
        <v>22.95</v>
      </c>
      <c r="Y403" s="60">
        <f t="shared" si="315"/>
        <v>32.4</v>
      </c>
      <c r="Z403" s="59"/>
    </row>
    <row r="404" spans="2:26" ht="15.75" x14ac:dyDescent="0.25">
      <c r="B404" s="67"/>
      <c r="C404" s="68"/>
      <c r="D404" s="68"/>
      <c r="E404" s="68"/>
      <c r="F404" s="8" t="s">
        <v>118</v>
      </c>
      <c r="G404" s="19">
        <v>5</v>
      </c>
      <c r="H404" s="19">
        <v>8</v>
      </c>
      <c r="I404" s="19">
        <v>10</v>
      </c>
      <c r="J404" s="50">
        <v>12.2</v>
      </c>
      <c r="K404" s="50">
        <f t="shared" si="304"/>
        <v>0.61</v>
      </c>
      <c r="L404" s="50">
        <f t="shared" si="305"/>
        <v>0.97599999999999998</v>
      </c>
      <c r="M404" s="50">
        <f t="shared" si="306"/>
        <v>1.22</v>
      </c>
      <c r="N404" s="50">
        <v>1.5</v>
      </c>
      <c r="O404" s="50">
        <f t="shared" si="307"/>
        <v>7.4999999999999997E-2</v>
      </c>
      <c r="P404" s="50">
        <f t="shared" si="308"/>
        <v>0.12</v>
      </c>
      <c r="Q404" s="50">
        <f t="shared" si="309"/>
        <v>0.15</v>
      </c>
      <c r="R404" s="50">
        <v>76.5</v>
      </c>
      <c r="S404" s="50">
        <f t="shared" si="310"/>
        <v>3.8250000000000002</v>
      </c>
      <c r="T404" s="50">
        <f t="shared" si="311"/>
        <v>6.12</v>
      </c>
      <c r="U404" s="50">
        <f t="shared" si="312"/>
        <v>7.65</v>
      </c>
      <c r="V404" s="50">
        <v>368</v>
      </c>
      <c r="W404" s="50">
        <f t="shared" si="313"/>
        <v>18.399999999999999</v>
      </c>
      <c r="X404" s="50">
        <f t="shared" si="314"/>
        <v>29.44</v>
      </c>
      <c r="Y404" s="60">
        <f t="shared" si="315"/>
        <v>36.799999999999997</v>
      </c>
      <c r="Z404" s="59"/>
    </row>
    <row r="405" spans="2:26" ht="15.75" x14ac:dyDescent="0.25">
      <c r="B405" s="67"/>
      <c r="C405" s="68"/>
      <c r="D405" s="68"/>
      <c r="E405" s="68"/>
      <c r="F405" s="8" t="s">
        <v>96</v>
      </c>
      <c r="G405" s="51">
        <v>3</v>
      </c>
      <c r="H405" s="51">
        <v>5</v>
      </c>
      <c r="I405" s="51">
        <v>6</v>
      </c>
      <c r="J405" s="50">
        <v>0</v>
      </c>
      <c r="K405" s="50">
        <f t="shared" si="304"/>
        <v>0</v>
      </c>
      <c r="L405" s="50">
        <f t="shared" si="305"/>
        <v>0</v>
      </c>
      <c r="M405" s="50">
        <f t="shared" si="306"/>
        <v>0</v>
      </c>
      <c r="N405" s="50">
        <v>99.9</v>
      </c>
      <c r="O405" s="50">
        <f t="shared" si="307"/>
        <v>2.9970000000000003</v>
      </c>
      <c r="P405" s="50">
        <f t="shared" si="308"/>
        <v>4.9950000000000001</v>
      </c>
      <c r="Q405" s="50">
        <f t="shared" si="309"/>
        <v>5.9940000000000007</v>
      </c>
      <c r="R405" s="50">
        <v>0</v>
      </c>
      <c r="S405" s="50">
        <f t="shared" si="310"/>
        <v>0</v>
      </c>
      <c r="T405" s="50">
        <f t="shared" si="311"/>
        <v>0</v>
      </c>
      <c r="U405" s="50">
        <f t="shared" si="312"/>
        <v>0</v>
      </c>
      <c r="V405" s="50">
        <v>899</v>
      </c>
      <c r="W405" s="50">
        <f t="shared" si="313"/>
        <v>26.97</v>
      </c>
      <c r="X405" s="50">
        <f t="shared" si="314"/>
        <v>44.95</v>
      </c>
      <c r="Y405" s="60">
        <f t="shared" si="315"/>
        <v>53.94</v>
      </c>
      <c r="Z405" s="59"/>
    </row>
    <row r="406" spans="2:26" ht="15.75" x14ac:dyDescent="0.25">
      <c r="B406" s="67"/>
      <c r="C406" s="68"/>
      <c r="D406" s="68"/>
      <c r="E406" s="68"/>
      <c r="F406" s="8" t="s">
        <v>23</v>
      </c>
      <c r="G406" s="19">
        <v>18</v>
      </c>
      <c r="H406" s="19">
        <v>27</v>
      </c>
      <c r="I406" s="19">
        <v>36</v>
      </c>
      <c r="J406" s="50">
        <v>1.7</v>
      </c>
      <c r="K406" s="50">
        <f t="shared" si="304"/>
        <v>0.30599999999999999</v>
      </c>
      <c r="L406" s="50">
        <f t="shared" si="305"/>
        <v>0.45899999999999996</v>
      </c>
      <c r="M406" s="50">
        <f t="shared" si="306"/>
        <v>0.61199999999999999</v>
      </c>
      <c r="N406" s="50">
        <v>0</v>
      </c>
      <c r="O406" s="50">
        <f t="shared" si="307"/>
        <v>0</v>
      </c>
      <c r="P406" s="50">
        <f t="shared" si="308"/>
        <v>0</v>
      </c>
      <c r="Q406" s="50">
        <f t="shared" si="309"/>
        <v>0</v>
      </c>
      <c r="R406" s="50">
        <v>9.5</v>
      </c>
      <c r="S406" s="50">
        <f t="shared" si="310"/>
        <v>1.71</v>
      </c>
      <c r="T406" s="50">
        <f t="shared" si="311"/>
        <v>2.5649999999999999</v>
      </c>
      <c r="U406" s="50">
        <f t="shared" si="312"/>
        <v>3.42</v>
      </c>
      <c r="V406" s="50">
        <v>43</v>
      </c>
      <c r="W406" s="50">
        <f t="shared" si="313"/>
        <v>7.74</v>
      </c>
      <c r="X406" s="50">
        <f t="shared" si="314"/>
        <v>11.61</v>
      </c>
      <c r="Y406" s="60">
        <f t="shared" si="315"/>
        <v>15.48</v>
      </c>
      <c r="Z406" s="59"/>
    </row>
    <row r="407" spans="2:26" ht="15.75" x14ac:dyDescent="0.25">
      <c r="B407" s="67"/>
      <c r="C407" s="68"/>
      <c r="D407" s="68"/>
      <c r="E407" s="68"/>
      <c r="F407" s="8" t="s">
        <v>27</v>
      </c>
      <c r="G407" s="51">
        <v>1</v>
      </c>
      <c r="H407" s="51">
        <v>1</v>
      </c>
      <c r="I407" s="51">
        <v>1</v>
      </c>
      <c r="J407" s="50">
        <v>0</v>
      </c>
      <c r="K407" s="50">
        <f t="shared" si="304"/>
        <v>0</v>
      </c>
      <c r="L407" s="50">
        <f t="shared" si="305"/>
        <v>0</v>
      </c>
      <c r="M407" s="50">
        <f t="shared" si="306"/>
        <v>0</v>
      </c>
      <c r="N407" s="50">
        <v>0</v>
      </c>
      <c r="O407" s="50">
        <f t="shared" si="307"/>
        <v>0</v>
      </c>
      <c r="P407" s="50">
        <f t="shared" si="308"/>
        <v>0</v>
      </c>
      <c r="Q407" s="50">
        <f t="shared" si="309"/>
        <v>0</v>
      </c>
      <c r="R407" s="50">
        <v>0</v>
      </c>
      <c r="S407" s="50">
        <f t="shared" si="310"/>
        <v>0</v>
      </c>
      <c r="T407" s="50">
        <f t="shared" si="311"/>
        <v>0</v>
      </c>
      <c r="U407" s="50">
        <f t="shared" si="312"/>
        <v>0</v>
      </c>
      <c r="V407" s="50">
        <v>0</v>
      </c>
      <c r="W407" s="50">
        <f t="shared" si="313"/>
        <v>0</v>
      </c>
      <c r="X407" s="50">
        <f t="shared" si="314"/>
        <v>0</v>
      </c>
      <c r="Y407" s="60">
        <f t="shared" si="315"/>
        <v>0</v>
      </c>
      <c r="Z407" s="59"/>
    </row>
    <row r="408" spans="2:26" ht="15.75" x14ac:dyDescent="0.25">
      <c r="B408" s="67" t="s">
        <v>119</v>
      </c>
      <c r="C408" s="68">
        <v>100</v>
      </c>
      <c r="D408" s="68">
        <v>130</v>
      </c>
      <c r="E408" s="68">
        <v>150</v>
      </c>
      <c r="F408" s="8" t="s">
        <v>67</v>
      </c>
      <c r="G408" s="51">
        <v>88</v>
      </c>
      <c r="H408" s="51">
        <v>117</v>
      </c>
      <c r="I408" s="51">
        <v>135</v>
      </c>
      <c r="J408" s="50">
        <v>2</v>
      </c>
      <c r="K408" s="50">
        <f t="shared" si="304"/>
        <v>1.76</v>
      </c>
      <c r="L408" s="50">
        <f t="shared" si="305"/>
        <v>2.34</v>
      </c>
      <c r="M408" s="50">
        <f t="shared" si="306"/>
        <v>2.7</v>
      </c>
      <c r="N408" s="50">
        <v>0.1</v>
      </c>
      <c r="O408" s="50">
        <f t="shared" si="307"/>
        <v>8.8000000000000009E-2</v>
      </c>
      <c r="P408" s="50">
        <f t="shared" si="308"/>
        <v>0.11700000000000001</v>
      </c>
      <c r="Q408" s="50">
        <f t="shared" si="309"/>
        <v>0.13500000000000001</v>
      </c>
      <c r="R408" s="50">
        <v>19.7</v>
      </c>
      <c r="S408" s="50">
        <f t="shared" si="310"/>
        <v>17.335999999999999</v>
      </c>
      <c r="T408" s="50">
        <f t="shared" si="311"/>
        <v>23.048999999999999</v>
      </c>
      <c r="U408" s="50">
        <f t="shared" si="312"/>
        <v>26.594999999999999</v>
      </c>
      <c r="V408" s="50">
        <v>83</v>
      </c>
      <c r="W408" s="50">
        <f t="shared" si="313"/>
        <v>73.040000000000006</v>
      </c>
      <c r="X408" s="50">
        <f t="shared" si="314"/>
        <v>97.11</v>
      </c>
      <c r="Y408" s="60">
        <f t="shared" si="315"/>
        <v>112.05</v>
      </c>
      <c r="Z408" s="59"/>
    </row>
    <row r="409" spans="2:26" ht="15.75" x14ac:dyDescent="0.25">
      <c r="B409" s="67"/>
      <c r="C409" s="68"/>
      <c r="D409" s="68"/>
      <c r="E409" s="68"/>
      <c r="F409" s="8" t="s">
        <v>36</v>
      </c>
      <c r="G409" s="51">
        <v>15</v>
      </c>
      <c r="H409" s="51">
        <v>20</v>
      </c>
      <c r="I409" s="51">
        <v>23</v>
      </c>
      <c r="J409" s="50">
        <v>7</v>
      </c>
      <c r="K409" s="50">
        <f t="shared" si="304"/>
        <v>1.05</v>
      </c>
      <c r="L409" s="50">
        <f t="shared" si="305"/>
        <v>1.4</v>
      </c>
      <c r="M409" s="50">
        <f t="shared" si="306"/>
        <v>1.61</v>
      </c>
      <c r="N409" s="50">
        <v>7.9</v>
      </c>
      <c r="O409" s="50">
        <f t="shared" si="307"/>
        <v>1.1850000000000001</v>
      </c>
      <c r="P409" s="50">
        <f t="shared" si="308"/>
        <v>1.58</v>
      </c>
      <c r="Q409" s="50">
        <f t="shared" si="309"/>
        <v>1.8170000000000002</v>
      </c>
      <c r="R409" s="50">
        <v>9.5</v>
      </c>
      <c r="S409" s="50">
        <f t="shared" si="310"/>
        <v>1.425</v>
      </c>
      <c r="T409" s="50">
        <f t="shared" si="311"/>
        <v>1.9</v>
      </c>
      <c r="U409" s="50">
        <f t="shared" si="312"/>
        <v>2.1850000000000001</v>
      </c>
      <c r="V409" s="50">
        <v>135</v>
      </c>
      <c r="W409" s="50">
        <f t="shared" si="313"/>
        <v>20.25</v>
      </c>
      <c r="X409" s="50">
        <f t="shared" si="314"/>
        <v>27</v>
      </c>
      <c r="Y409" s="60">
        <f t="shared" si="315"/>
        <v>31.05</v>
      </c>
      <c r="Z409" s="59"/>
    </row>
    <row r="410" spans="2:26" ht="15.75" x14ac:dyDescent="0.25">
      <c r="B410" s="67"/>
      <c r="C410" s="68"/>
      <c r="D410" s="68"/>
      <c r="E410" s="68"/>
      <c r="F410" s="8" t="s">
        <v>120</v>
      </c>
      <c r="G410" s="51">
        <v>2</v>
      </c>
      <c r="H410" s="51">
        <v>3</v>
      </c>
      <c r="I410" s="51">
        <v>4</v>
      </c>
      <c r="J410" s="50">
        <v>0.3</v>
      </c>
      <c r="K410" s="50">
        <f t="shared" si="304"/>
        <v>6.0000000000000001E-3</v>
      </c>
      <c r="L410" s="50">
        <f t="shared" si="305"/>
        <v>8.9999999999999993E-3</v>
      </c>
      <c r="M410" s="50">
        <f t="shared" si="306"/>
        <v>1.2E-2</v>
      </c>
      <c r="N410" s="50">
        <v>82</v>
      </c>
      <c r="O410" s="50">
        <f t="shared" si="307"/>
        <v>1.64</v>
      </c>
      <c r="P410" s="50">
        <f t="shared" si="308"/>
        <v>2.46</v>
      </c>
      <c r="Q410" s="50">
        <f t="shared" si="309"/>
        <v>3.28</v>
      </c>
      <c r="R410" s="50">
        <v>1</v>
      </c>
      <c r="S410" s="50">
        <f t="shared" si="310"/>
        <v>0.02</v>
      </c>
      <c r="T410" s="50">
        <f t="shared" si="311"/>
        <v>0.03</v>
      </c>
      <c r="U410" s="50">
        <f t="shared" si="312"/>
        <v>0.04</v>
      </c>
      <c r="V410" s="50">
        <v>749</v>
      </c>
      <c r="W410" s="50">
        <f t="shared" si="313"/>
        <v>14.98</v>
      </c>
      <c r="X410" s="50">
        <f t="shared" si="314"/>
        <v>22.47</v>
      </c>
      <c r="Y410" s="60">
        <f t="shared" si="315"/>
        <v>29.96</v>
      </c>
      <c r="Z410" s="59"/>
    </row>
    <row r="411" spans="2:26" ht="15.75" x14ac:dyDescent="0.25">
      <c r="B411" s="67"/>
      <c r="C411" s="68"/>
      <c r="D411" s="68"/>
      <c r="E411" s="68"/>
      <c r="F411" s="8" t="s">
        <v>27</v>
      </c>
      <c r="G411" s="51">
        <v>1</v>
      </c>
      <c r="H411" s="51">
        <v>1</v>
      </c>
      <c r="I411" s="51">
        <v>1</v>
      </c>
      <c r="J411" s="50">
        <v>0</v>
      </c>
      <c r="K411" s="50">
        <f t="shared" si="304"/>
        <v>0</v>
      </c>
      <c r="L411" s="50">
        <f t="shared" si="305"/>
        <v>0</v>
      </c>
      <c r="M411" s="50">
        <f t="shared" si="306"/>
        <v>0</v>
      </c>
      <c r="N411" s="50">
        <v>0</v>
      </c>
      <c r="O411" s="50">
        <f t="shared" si="307"/>
        <v>0</v>
      </c>
      <c r="P411" s="50">
        <f t="shared" si="308"/>
        <v>0</v>
      </c>
      <c r="Q411" s="50">
        <f t="shared" si="309"/>
        <v>0</v>
      </c>
      <c r="R411" s="50">
        <v>0</v>
      </c>
      <c r="S411" s="50">
        <f t="shared" si="310"/>
        <v>0</v>
      </c>
      <c r="T411" s="50">
        <f t="shared" si="311"/>
        <v>0</v>
      </c>
      <c r="U411" s="50">
        <f t="shared" si="312"/>
        <v>0</v>
      </c>
      <c r="V411" s="50">
        <v>0</v>
      </c>
      <c r="W411" s="50">
        <f t="shared" si="313"/>
        <v>0</v>
      </c>
      <c r="X411" s="50">
        <f t="shared" si="314"/>
        <v>0</v>
      </c>
      <c r="Y411" s="60">
        <f t="shared" si="315"/>
        <v>0</v>
      </c>
      <c r="Z411" s="59"/>
    </row>
    <row r="412" spans="2:26" ht="15.75" x14ac:dyDescent="0.25">
      <c r="B412" s="67"/>
      <c r="C412" s="68"/>
      <c r="D412" s="68"/>
      <c r="E412" s="68"/>
      <c r="F412" s="8" t="s">
        <v>85</v>
      </c>
      <c r="G412" s="51">
        <v>5</v>
      </c>
      <c r="H412" s="51">
        <v>5</v>
      </c>
      <c r="I412" s="51">
        <v>5</v>
      </c>
      <c r="J412" s="50">
        <v>1.3</v>
      </c>
      <c r="K412" s="50">
        <f t="shared" si="304"/>
        <v>6.5000000000000002E-2</v>
      </c>
      <c r="L412" s="50">
        <f t="shared" si="305"/>
        <v>6.5000000000000002E-2</v>
      </c>
      <c r="M412" s="50">
        <f t="shared" si="306"/>
        <v>6.5000000000000002E-2</v>
      </c>
      <c r="N412" s="50">
        <v>72.5</v>
      </c>
      <c r="O412" s="50">
        <f t="shared" si="307"/>
        <v>3.625</v>
      </c>
      <c r="P412" s="50">
        <f t="shared" si="308"/>
        <v>3.625</v>
      </c>
      <c r="Q412" s="50">
        <f t="shared" si="309"/>
        <v>3.625</v>
      </c>
      <c r="R412" s="50">
        <v>0.9</v>
      </c>
      <c r="S412" s="50">
        <f t="shared" si="310"/>
        <v>4.4999999999999998E-2</v>
      </c>
      <c r="T412" s="50">
        <f t="shared" si="311"/>
        <v>4.4999999999999998E-2</v>
      </c>
      <c r="U412" s="50">
        <f t="shared" si="312"/>
        <v>4.4999999999999998E-2</v>
      </c>
      <c r="V412" s="50">
        <v>661</v>
      </c>
      <c r="W412" s="50">
        <f t="shared" si="313"/>
        <v>33.049999999999997</v>
      </c>
      <c r="X412" s="50">
        <f t="shared" si="314"/>
        <v>33.049999999999997</v>
      </c>
      <c r="Y412" s="60">
        <f t="shared" si="315"/>
        <v>33.049999999999997</v>
      </c>
      <c r="Z412" s="59"/>
    </row>
    <row r="413" spans="2:26" ht="15.75" x14ac:dyDescent="0.25">
      <c r="B413" s="67" t="s">
        <v>139</v>
      </c>
      <c r="C413" s="68">
        <v>200</v>
      </c>
      <c r="D413" s="68">
        <v>200</v>
      </c>
      <c r="E413" s="68">
        <v>200</v>
      </c>
      <c r="F413" s="11" t="s">
        <v>34</v>
      </c>
      <c r="G413" s="51">
        <v>1</v>
      </c>
      <c r="H413" s="51">
        <v>1</v>
      </c>
      <c r="I413" s="51">
        <v>1</v>
      </c>
      <c r="J413" s="50">
        <v>0.1</v>
      </c>
      <c r="K413" s="50">
        <f t="shared" si="304"/>
        <v>1E-3</v>
      </c>
      <c r="L413" s="50">
        <f t="shared" si="305"/>
        <v>1E-3</v>
      </c>
      <c r="M413" s="50">
        <f t="shared" si="306"/>
        <v>1E-3</v>
      </c>
      <c r="N413" s="50">
        <v>0</v>
      </c>
      <c r="O413" s="50">
        <f t="shared" si="307"/>
        <v>0</v>
      </c>
      <c r="P413" s="50">
        <f t="shared" si="308"/>
        <v>0</v>
      </c>
      <c r="Q413" s="50">
        <f t="shared" si="309"/>
        <v>0</v>
      </c>
      <c r="R413" s="50">
        <v>0</v>
      </c>
      <c r="S413" s="50">
        <f t="shared" si="310"/>
        <v>0</v>
      </c>
      <c r="T413" s="50">
        <f t="shared" si="311"/>
        <v>0</v>
      </c>
      <c r="U413" s="50">
        <f t="shared" si="312"/>
        <v>0</v>
      </c>
      <c r="V413" s="50">
        <v>5</v>
      </c>
      <c r="W413" s="50">
        <f t="shared" si="313"/>
        <v>0.05</v>
      </c>
      <c r="X413" s="50">
        <f t="shared" si="314"/>
        <v>0.05</v>
      </c>
      <c r="Y413" s="60">
        <f t="shared" si="315"/>
        <v>0.05</v>
      </c>
      <c r="Z413" s="59"/>
    </row>
    <row r="414" spans="2:26" ht="15.75" x14ac:dyDescent="0.25">
      <c r="B414" s="67"/>
      <c r="C414" s="68"/>
      <c r="D414" s="68"/>
      <c r="E414" s="68"/>
      <c r="F414" s="8" t="s">
        <v>35</v>
      </c>
      <c r="G414" s="19">
        <v>15</v>
      </c>
      <c r="H414" s="19">
        <v>15</v>
      </c>
      <c r="I414" s="19">
        <v>15</v>
      </c>
      <c r="J414" s="50">
        <v>0</v>
      </c>
      <c r="K414" s="50">
        <f t="shared" si="304"/>
        <v>0</v>
      </c>
      <c r="L414" s="50">
        <f t="shared" si="305"/>
        <v>0</v>
      </c>
      <c r="M414" s="50">
        <f t="shared" si="306"/>
        <v>0</v>
      </c>
      <c r="N414" s="50">
        <v>0</v>
      </c>
      <c r="O414" s="50">
        <f t="shared" si="307"/>
        <v>0</v>
      </c>
      <c r="P414" s="50">
        <f t="shared" si="308"/>
        <v>0</v>
      </c>
      <c r="Q414" s="50">
        <f t="shared" si="309"/>
        <v>0</v>
      </c>
      <c r="R414" s="50">
        <v>99.8</v>
      </c>
      <c r="S414" s="50">
        <f t="shared" si="310"/>
        <v>14.97</v>
      </c>
      <c r="T414" s="50">
        <f t="shared" si="311"/>
        <v>14.97</v>
      </c>
      <c r="U414" s="50">
        <f t="shared" si="312"/>
        <v>14.97</v>
      </c>
      <c r="V414" s="50">
        <v>374</v>
      </c>
      <c r="W414" s="50">
        <f t="shared" si="313"/>
        <v>56.1</v>
      </c>
      <c r="X414" s="50">
        <f t="shared" si="314"/>
        <v>56.1</v>
      </c>
      <c r="Y414" s="60">
        <f t="shared" si="315"/>
        <v>56.1</v>
      </c>
      <c r="Z414" s="59"/>
    </row>
    <row r="415" spans="2:26" ht="15.75" x14ac:dyDescent="0.25">
      <c r="B415" s="67"/>
      <c r="C415" s="68"/>
      <c r="D415" s="68"/>
      <c r="E415" s="68"/>
      <c r="F415" s="8" t="s">
        <v>138</v>
      </c>
      <c r="G415" s="19">
        <v>7</v>
      </c>
      <c r="H415" s="19">
        <v>7</v>
      </c>
      <c r="I415" s="19">
        <v>7</v>
      </c>
      <c r="J415" s="50">
        <v>0.9</v>
      </c>
      <c r="K415" s="50">
        <f t="shared" si="304"/>
        <v>6.3E-2</v>
      </c>
      <c r="L415" s="50">
        <f t="shared" si="305"/>
        <v>6.3E-2</v>
      </c>
      <c r="M415" s="50">
        <f t="shared" si="306"/>
        <v>6.3E-2</v>
      </c>
      <c r="N415" s="50">
        <v>0</v>
      </c>
      <c r="O415" s="50">
        <f t="shared" si="307"/>
        <v>0</v>
      </c>
      <c r="P415" s="50">
        <f t="shared" si="308"/>
        <v>0</v>
      </c>
      <c r="Q415" s="50">
        <f t="shared" si="309"/>
        <v>0</v>
      </c>
      <c r="R415" s="50">
        <v>3.6</v>
      </c>
      <c r="S415" s="50">
        <f t="shared" si="310"/>
        <v>0.252</v>
      </c>
      <c r="T415" s="50">
        <f t="shared" si="311"/>
        <v>0.252</v>
      </c>
      <c r="U415" s="50">
        <f t="shared" si="312"/>
        <v>0.252</v>
      </c>
      <c r="V415" s="50">
        <v>31</v>
      </c>
      <c r="W415" s="50">
        <f t="shared" si="313"/>
        <v>2.17</v>
      </c>
      <c r="X415" s="50">
        <f t="shared" si="314"/>
        <v>2.17</v>
      </c>
      <c r="Y415" s="60">
        <f t="shared" si="315"/>
        <v>2.17</v>
      </c>
      <c r="Z415" s="59"/>
    </row>
    <row r="416" spans="2:26" ht="15.75" x14ac:dyDescent="0.25">
      <c r="B416" s="23" t="s">
        <v>147</v>
      </c>
      <c r="C416" s="51">
        <v>100</v>
      </c>
      <c r="D416" s="51">
        <v>100</v>
      </c>
      <c r="E416" s="51">
        <v>100</v>
      </c>
      <c r="F416" s="8" t="s">
        <v>147</v>
      </c>
      <c r="G416" s="19">
        <v>100</v>
      </c>
      <c r="H416" s="19">
        <v>100</v>
      </c>
      <c r="I416" s="19">
        <v>100</v>
      </c>
      <c r="J416" s="50">
        <v>18</v>
      </c>
      <c r="K416" s="50">
        <f t="shared" si="304"/>
        <v>18</v>
      </c>
      <c r="L416" s="50">
        <f t="shared" si="305"/>
        <v>18</v>
      </c>
      <c r="M416" s="50">
        <f t="shared" si="306"/>
        <v>18</v>
      </c>
      <c r="N416" s="50">
        <v>0.6</v>
      </c>
      <c r="O416" s="50">
        <f t="shared" si="307"/>
        <v>0.6</v>
      </c>
      <c r="P416" s="50">
        <f t="shared" si="308"/>
        <v>0.6</v>
      </c>
      <c r="Q416" s="50">
        <f t="shared" si="309"/>
        <v>0.6</v>
      </c>
      <c r="R416" s="50">
        <v>1.5</v>
      </c>
      <c r="S416" s="50">
        <f t="shared" si="310"/>
        <v>1.5</v>
      </c>
      <c r="T416" s="50">
        <f t="shared" si="311"/>
        <v>1.5</v>
      </c>
      <c r="U416" s="50">
        <f t="shared" si="312"/>
        <v>1.5</v>
      </c>
      <c r="V416" s="50">
        <v>86</v>
      </c>
      <c r="W416" s="50">
        <f t="shared" si="313"/>
        <v>86</v>
      </c>
      <c r="X416" s="50">
        <f t="shared" si="314"/>
        <v>86</v>
      </c>
      <c r="Y416" s="60">
        <f t="shared" si="315"/>
        <v>86</v>
      </c>
      <c r="Z416" s="59"/>
    </row>
    <row r="417" spans="2:26" ht="31.5" x14ac:dyDescent="0.25">
      <c r="B417" s="109" t="s">
        <v>37</v>
      </c>
      <c r="C417" s="51">
        <v>20</v>
      </c>
      <c r="D417" s="51">
        <v>35</v>
      </c>
      <c r="E417" s="51">
        <v>40</v>
      </c>
      <c r="F417" s="33" t="s">
        <v>37</v>
      </c>
      <c r="G417" s="19">
        <v>20</v>
      </c>
      <c r="H417" s="19">
        <v>35</v>
      </c>
      <c r="I417" s="19">
        <v>40</v>
      </c>
      <c r="J417" s="50">
        <v>6.5</v>
      </c>
      <c r="K417" s="50">
        <f t="shared" si="304"/>
        <v>1.3</v>
      </c>
      <c r="L417" s="50">
        <f t="shared" si="305"/>
        <v>2.2749999999999999</v>
      </c>
      <c r="M417" s="50">
        <f t="shared" si="306"/>
        <v>2.6</v>
      </c>
      <c r="N417" s="50">
        <v>1</v>
      </c>
      <c r="O417" s="50">
        <f t="shared" si="307"/>
        <v>0.2</v>
      </c>
      <c r="P417" s="50">
        <f t="shared" si="308"/>
        <v>0.35</v>
      </c>
      <c r="Q417" s="50">
        <f t="shared" si="309"/>
        <v>0.4</v>
      </c>
      <c r="R417" s="50">
        <v>40.1</v>
      </c>
      <c r="S417" s="50">
        <f t="shared" si="310"/>
        <v>8.02</v>
      </c>
      <c r="T417" s="50">
        <f t="shared" si="311"/>
        <v>14.035</v>
      </c>
      <c r="U417" s="50">
        <f t="shared" si="312"/>
        <v>16.04</v>
      </c>
      <c r="V417" s="50">
        <v>190</v>
      </c>
      <c r="W417" s="50">
        <f t="shared" si="313"/>
        <v>38</v>
      </c>
      <c r="X417" s="50">
        <f t="shared" si="314"/>
        <v>66.5</v>
      </c>
      <c r="Y417" s="60">
        <f t="shared" si="315"/>
        <v>76</v>
      </c>
      <c r="Z417" s="59"/>
    </row>
    <row r="418" spans="2:26" ht="16.5" thickBot="1" x14ac:dyDescent="0.3">
      <c r="B418" s="9"/>
      <c r="C418" s="24"/>
      <c r="D418" s="24"/>
      <c r="E418" s="24"/>
      <c r="F418" s="24"/>
      <c r="G418" s="24"/>
      <c r="H418" s="24"/>
      <c r="I418" s="24"/>
      <c r="J418" s="167"/>
      <c r="K418" s="167">
        <f>SUM(K398:K417)</f>
        <v>94.841999999999999</v>
      </c>
      <c r="L418" s="167">
        <f>SUM(L398:L417)</f>
        <v>113.75700000000003</v>
      </c>
      <c r="M418" s="167">
        <f>SUM(M398:M417)</f>
        <v>128.822</v>
      </c>
      <c r="N418" s="167"/>
      <c r="O418" s="167">
        <f>SUM(O398:O417)</f>
        <v>50.399000000000008</v>
      </c>
      <c r="P418" s="167">
        <f>SUM(P398:P417)</f>
        <v>60.397999999999996</v>
      </c>
      <c r="Q418" s="167">
        <f>SUM(Q398:Q417)</f>
        <v>67.665999999999997</v>
      </c>
      <c r="R418" s="167"/>
      <c r="S418" s="167">
        <f>SUM(S398:S417)</f>
        <v>137.11699999999999</v>
      </c>
      <c r="T418" s="167">
        <f>SUM(T398:T417)</f>
        <v>177.04499999999999</v>
      </c>
      <c r="U418" s="167">
        <f>SUM(U398:U417)</f>
        <v>194.89499999999995</v>
      </c>
      <c r="V418" s="167"/>
      <c r="W418" s="167">
        <f>SUM(W401:W417)</f>
        <v>491.75000000000011</v>
      </c>
      <c r="X418" s="167">
        <f t="shared" ref="X418:Y418" si="316">SUM(X401:X417)</f>
        <v>650.18000000000006</v>
      </c>
      <c r="Y418" s="168">
        <f t="shared" si="316"/>
        <v>762.65</v>
      </c>
      <c r="Z418" s="59"/>
    </row>
    <row r="419" spans="2:26" x14ac:dyDescent="0.25"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2:26" x14ac:dyDescent="0.25"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2:26" x14ac:dyDescent="0.25"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2:26" x14ac:dyDescent="0.25"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</sheetData>
  <mergeCells count="285">
    <mergeCell ref="B121:Y121"/>
    <mergeCell ref="B122:Y122"/>
    <mergeCell ref="B135:Y135"/>
    <mergeCell ref="B155:Y155"/>
    <mergeCell ref="B182:Y182"/>
    <mergeCell ref="B200:Y200"/>
    <mergeCell ref="B223:Y223"/>
    <mergeCell ref="B224:Y224"/>
    <mergeCell ref="B241:Y241"/>
    <mergeCell ref="B408:B412"/>
    <mergeCell ref="C408:C412"/>
    <mergeCell ref="D408:D412"/>
    <mergeCell ref="E408:E412"/>
    <mergeCell ref="B413:B415"/>
    <mergeCell ref="C413:C415"/>
    <mergeCell ref="D413:D415"/>
    <mergeCell ref="E413:E415"/>
    <mergeCell ref="B395:B397"/>
    <mergeCell ref="C395:C397"/>
    <mergeCell ref="D395:D397"/>
    <mergeCell ref="E395:E397"/>
    <mergeCell ref="B401:B407"/>
    <mergeCell ref="C401:C407"/>
    <mergeCell ref="D401:D407"/>
    <mergeCell ref="E401:E407"/>
    <mergeCell ref="B400:Y400"/>
    <mergeCell ref="B380:B384"/>
    <mergeCell ref="C380:C384"/>
    <mergeCell ref="D380:D384"/>
    <mergeCell ref="E380:E384"/>
    <mergeCell ref="B385:B393"/>
    <mergeCell ref="C385:C393"/>
    <mergeCell ref="D385:D393"/>
    <mergeCell ref="E385:E393"/>
    <mergeCell ref="B372:B375"/>
    <mergeCell ref="C372:C375"/>
    <mergeCell ref="D372:D375"/>
    <mergeCell ref="E372:E375"/>
    <mergeCell ref="B379:Y379"/>
    <mergeCell ref="B359:B361"/>
    <mergeCell ref="C359:C361"/>
    <mergeCell ref="D359:D361"/>
    <mergeCell ref="E359:E361"/>
    <mergeCell ref="B366:B371"/>
    <mergeCell ref="C366:C371"/>
    <mergeCell ref="D366:D371"/>
    <mergeCell ref="E366:E371"/>
    <mergeCell ref="B344:B350"/>
    <mergeCell ref="C344:C350"/>
    <mergeCell ref="D344:D350"/>
    <mergeCell ref="E344:E350"/>
    <mergeCell ref="B351:B358"/>
    <mergeCell ref="C351:C358"/>
    <mergeCell ref="D351:D358"/>
    <mergeCell ref="E351:E358"/>
    <mergeCell ref="B365:Y365"/>
    <mergeCell ref="B334:B335"/>
    <mergeCell ref="C334:C335"/>
    <mergeCell ref="D334:D335"/>
    <mergeCell ref="E334:E335"/>
    <mergeCell ref="B339:B343"/>
    <mergeCell ref="C339:C343"/>
    <mergeCell ref="D339:D343"/>
    <mergeCell ref="E339:E343"/>
    <mergeCell ref="B317:B318"/>
    <mergeCell ref="C317:C318"/>
    <mergeCell ref="D317:D318"/>
    <mergeCell ref="E317:E318"/>
    <mergeCell ref="B325:B331"/>
    <mergeCell ref="C325:C331"/>
    <mergeCell ref="D325:D331"/>
    <mergeCell ref="E325:E331"/>
    <mergeCell ref="B324:Y324"/>
    <mergeCell ref="B338:Y338"/>
    <mergeCell ref="B308:B313"/>
    <mergeCell ref="C308:C313"/>
    <mergeCell ref="D308:D313"/>
    <mergeCell ref="E308:E313"/>
    <mergeCell ref="B314:B316"/>
    <mergeCell ref="C314:C316"/>
    <mergeCell ref="D314:D316"/>
    <mergeCell ref="E314:E316"/>
    <mergeCell ref="B296:B300"/>
    <mergeCell ref="C296:C300"/>
    <mergeCell ref="D296:D300"/>
    <mergeCell ref="E296:E300"/>
    <mergeCell ref="B302:B304"/>
    <mergeCell ref="C302:C304"/>
    <mergeCell ref="D302:D304"/>
    <mergeCell ref="E302:E304"/>
    <mergeCell ref="B307:Y307"/>
    <mergeCell ref="B293:B295"/>
    <mergeCell ref="C293:C295"/>
    <mergeCell ref="D293:D295"/>
    <mergeCell ref="E293:E295"/>
    <mergeCell ref="B276:B283"/>
    <mergeCell ref="C276:C283"/>
    <mergeCell ref="D276:D283"/>
    <mergeCell ref="E276:E283"/>
    <mergeCell ref="B284:B288"/>
    <mergeCell ref="C284:C288"/>
    <mergeCell ref="D284:D288"/>
    <mergeCell ref="E284:E288"/>
    <mergeCell ref="B292:Y292"/>
    <mergeCell ref="B257:B265"/>
    <mergeCell ref="C257:C265"/>
    <mergeCell ref="D257:D265"/>
    <mergeCell ref="E257:E265"/>
    <mergeCell ref="B269:B275"/>
    <mergeCell ref="C269:C275"/>
    <mergeCell ref="D269:D275"/>
    <mergeCell ref="E269:E275"/>
    <mergeCell ref="B245:B252"/>
    <mergeCell ref="C245:C252"/>
    <mergeCell ref="D245:D252"/>
    <mergeCell ref="E245:E252"/>
    <mergeCell ref="B253:B256"/>
    <mergeCell ref="C253:C256"/>
    <mergeCell ref="D253:D256"/>
    <mergeCell ref="E253:E256"/>
    <mergeCell ref="B268:Y268"/>
    <mergeCell ref="B235:B237"/>
    <mergeCell ref="C235:C237"/>
    <mergeCell ref="D235:D237"/>
    <mergeCell ref="E235:E237"/>
    <mergeCell ref="B242:B244"/>
    <mergeCell ref="C242:C244"/>
    <mergeCell ref="D242:D244"/>
    <mergeCell ref="E242:E244"/>
    <mergeCell ref="B225:B231"/>
    <mergeCell ref="C225:C231"/>
    <mergeCell ref="D225:D231"/>
    <mergeCell ref="E225:E231"/>
    <mergeCell ref="B232:B234"/>
    <mergeCell ref="C232:C234"/>
    <mergeCell ref="D232:D234"/>
    <mergeCell ref="E232:E234"/>
    <mergeCell ref="B216:B218"/>
    <mergeCell ref="C216:C218"/>
    <mergeCell ref="D216:D218"/>
    <mergeCell ref="E216:E218"/>
    <mergeCell ref="B201:B207"/>
    <mergeCell ref="C201:C207"/>
    <mergeCell ref="D201:D207"/>
    <mergeCell ref="E201:E207"/>
    <mergeCell ref="B208:B215"/>
    <mergeCell ref="C208:C215"/>
    <mergeCell ref="D208:D215"/>
    <mergeCell ref="E208:E215"/>
    <mergeCell ref="B188:B192"/>
    <mergeCell ref="C188:C192"/>
    <mergeCell ref="D188:D192"/>
    <mergeCell ref="E188:E192"/>
    <mergeCell ref="B194:B197"/>
    <mergeCell ref="C194:C197"/>
    <mergeCell ref="D194:D197"/>
    <mergeCell ref="E194:E197"/>
    <mergeCell ref="B177:B179"/>
    <mergeCell ref="C177:C179"/>
    <mergeCell ref="D177:D179"/>
    <mergeCell ref="E177:E179"/>
    <mergeCell ref="B183:B187"/>
    <mergeCell ref="C183:C187"/>
    <mergeCell ref="D183:D187"/>
    <mergeCell ref="E183:E187"/>
    <mergeCell ref="B163:B170"/>
    <mergeCell ref="C163:C170"/>
    <mergeCell ref="D163:D170"/>
    <mergeCell ref="E163:E170"/>
    <mergeCell ref="B171:B175"/>
    <mergeCell ref="C171:C175"/>
    <mergeCell ref="D171:D175"/>
    <mergeCell ref="E171:E175"/>
    <mergeCell ref="B149:B151"/>
    <mergeCell ref="C149:C151"/>
    <mergeCell ref="D149:D151"/>
    <mergeCell ref="E149:E151"/>
    <mergeCell ref="B156:B162"/>
    <mergeCell ref="C156:C162"/>
    <mergeCell ref="D156:D162"/>
    <mergeCell ref="E156:E162"/>
    <mergeCell ref="B136:B140"/>
    <mergeCell ref="C136:C140"/>
    <mergeCell ref="D136:D140"/>
    <mergeCell ref="E136:E140"/>
    <mergeCell ref="B141:B148"/>
    <mergeCell ref="C141:C148"/>
    <mergeCell ref="D141:D148"/>
    <mergeCell ref="E141:E148"/>
    <mergeCell ref="B123:B129"/>
    <mergeCell ref="C123:C129"/>
    <mergeCell ref="D123:D129"/>
    <mergeCell ref="E123:E129"/>
    <mergeCell ref="B130:B131"/>
    <mergeCell ref="C130:C131"/>
    <mergeCell ref="D130:D131"/>
    <mergeCell ref="E130:E131"/>
    <mergeCell ref="D109:D117"/>
    <mergeCell ref="E109:E117"/>
    <mergeCell ref="B96:B103"/>
    <mergeCell ref="C96:C103"/>
    <mergeCell ref="D96:D103"/>
    <mergeCell ref="E96:E103"/>
    <mergeCell ref="B104:B108"/>
    <mergeCell ref="C104:C108"/>
    <mergeCell ref="D104:D108"/>
    <mergeCell ref="E104:E108"/>
    <mergeCell ref="B109:B117"/>
    <mergeCell ref="C109:C117"/>
    <mergeCell ref="B89:B95"/>
    <mergeCell ref="C89:C95"/>
    <mergeCell ref="B84:B85"/>
    <mergeCell ref="C84:C85"/>
    <mergeCell ref="D84:D85"/>
    <mergeCell ref="E84:E85"/>
    <mergeCell ref="D89:D95"/>
    <mergeCell ref="E89:E95"/>
    <mergeCell ref="B72:B80"/>
    <mergeCell ref="C72:C80"/>
    <mergeCell ref="D72:D80"/>
    <mergeCell ref="E72:E80"/>
    <mergeCell ref="B88:Y88"/>
    <mergeCell ref="B69:B71"/>
    <mergeCell ref="C69:C71"/>
    <mergeCell ref="D69:D71"/>
    <mergeCell ref="E69:E71"/>
    <mergeCell ref="B63:B65"/>
    <mergeCell ref="C63:C65"/>
    <mergeCell ref="D63:D65"/>
    <mergeCell ref="E63:E65"/>
    <mergeCell ref="B51:B58"/>
    <mergeCell ref="C51:C58"/>
    <mergeCell ref="D51:D58"/>
    <mergeCell ref="E51:E58"/>
    <mergeCell ref="B59:B61"/>
    <mergeCell ref="C59:C61"/>
    <mergeCell ref="D59:D61"/>
    <mergeCell ref="E59:E61"/>
    <mergeCell ref="B68:Y68"/>
    <mergeCell ref="E38:E41"/>
    <mergeCell ref="B38:B41"/>
    <mergeCell ref="B45:B50"/>
    <mergeCell ref="C45:C50"/>
    <mergeCell ref="D45:D50"/>
    <mergeCell ref="E45:E50"/>
    <mergeCell ref="B30:B37"/>
    <mergeCell ref="C30:C37"/>
    <mergeCell ref="D30:D37"/>
    <mergeCell ref="E30:E37"/>
    <mergeCell ref="C38:C41"/>
    <mergeCell ref="D38:D41"/>
    <mergeCell ref="B44:Y44"/>
    <mergeCell ref="B19:B21"/>
    <mergeCell ref="C19:C21"/>
    <mergeCell ref="D19:D21"/>
    <mergeCell ref="E19:E21"/>
    <mergeCell ref="B25:B29"/>
    <mergeCell ref="C25:C29"/>
    <mergeCell ref="D25:D29"/>
    <mergeCell ref="E25:E29"/>
    <mergeCell ref="B9:B15"/>
    <mergeCell ref="C9:C15"/>
    <mergeCell ref="D9:D15"/>
    <mergeCell ref="E9:E15"/>
    <mergeCell ref="B16:B18"/>
    <mergeCell ref="C16:C18"/>
    <mergeCell ref="D16:D18"/>
    <mergeCell ref="E16:E18"/>
    <mergeCell ref="B24:Y24"/>
    <mergeCell ref="B2:K2"/>
    <mergeCell ref="J5:M5"/>
    <mergeCell ref="N5:Q5"/>
    <mergeCell ref="R5:U5"/>
    <mergeCell ref="V5:Y5"/>
    <mergeCell ref="J6:J7"/>
    <mergeCell ref="N6:N7"/>
    <mergeCell ref="R6:R7"/>
    <mergeCell ref="V6:V7"/>
    <mergeCell ref="D3:F3"/>
    <mergeCell ref="B5:B7"/>
    <mergeCell ref="C5:E6"/>
    <mergeCell ref="F5:F7"/>
    <mergeCell ref="G5:I6"/>
    <mergeCell ref="B4:Y4"/>
    <mergeCell ref="B8:Y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5581-B2F3-42B3-926E-AF8EE77F88F2}">
  <dimension ref="B1:P75"/>
  <sheetViews>
    <sheetView topLeftCell="A13" workbookViewId="0">
      <selection activeCell="Q18" sqref="Q18"/>
    </sheetView>
  </sheetViews>
  <sheetFormatPr defaultRowHeight="15" x14ac:dyDescent="0.25"/>
  <cols>
    <col min="2" max="2" width="14.140625" customWidth="1"/>
    <col min="3" max="3" width="20.28515625" customWidth="1"/>
  </cols>
  <sheetData>
    <row r="1" spans="2:16" ht="15.75" x14ac:dyDescent="0.25">
      <c r="B1" s="79" t="s">
        <v>170</v>
      </c>
      <c r="C1" s="79"/>
      <c r="D1" s="79"/>
      <c r="E1" s="79"/>
      <c r="F1" s="79"/>
      <c r="G1" s="79"/>
      <c r="H1" s="79"/>
      <c r="I1" s="79"/>
      <c r="J1" s="79"/>
      <c r="K1" s="79"/>
    </row>
    <row r="2" spans="2:16" ht="18.75" x14ac:dyDescent="0.25">
      <c r="B2" s="173" t="s">
        <v>169</v>
      </c>
      <c r="C2" s="173" t="s">
        <v>168</v>
      </c>
      <c r="D2" s="174" t="s">
        <v>51</v>
      </c>
      <c r="E2" s="175"/>
      <c r="F2" s="176"/>
      <c r="G2" s="174" t="s">
        <v>52</v>
      </c>
      <c r="H2" s="175"/>
      <c r="I2" s="176"/>
      <c r="J2" s="177"/>
      <c r="K2" s="177" t="s">
        <v>53</v>
      </c>
      <c r="L2" s="177"/>
      <c r="M2" s="174" t="s">
        <v>54</v>
      </c>
      <c r="N2" s="175"/>
      <c r="O2" s="176"/>
      <c r="P2" s="46"/>
    </row>
    <row r="3" spans="2:16" ht="37.5" x14ac:dyDescent="0.25">
      <c r="B3" s="173"/>
      <c r="C3" s="173"/>
      <c r="D3" s="178" t="s">
        <v>17</v>
      </c>
      <c r="E3" s="178" t="s">
        <v>18</v>
      </c>
      <c r="F3" s="178" t="s">
        <v>19</v>
      </c>
      <c r="G3" s="178" t="s">
        <v>17</v>
      </c>
      <c r="H3" s="178" t="s">
        <v>18</v>
      </c>
      <c r="I3" s="178" t="s">
        <v>19</v>
      </c>
      <c r="J3" s="178" t="s">
        <v>17</v>
      </c>
      <c r="K3" s="178" t="s">
        <v>18</v>
      </c>
      <c r="L3" s="178" t="s">
        <v>19</v>
      </c>
      <c r="M3" s="178" t="s">
        <v>17</v>
      </c>
      <c r="N3" s="178" t="s">
        <v>18</v>
      </c>
      <c r="O3" s="178" t="s">
        <v>19</v>
      </c>
      <c r="P3" s="46"/>
    </row>
    <row r="4" spans="2:16" ht="18.75" x14ac:dyDescent="0.3">
      <c r="B4" s="179" t="s">
        <v>40</v>
      </c>
      <c r="C4" s="145" t="s">
        <v>41</v>
      </c>
      <c r="D4" s="21">
        <f>Ккал!K23</f>
        <v>92.77800000000002</v>
      </c>
      <c r="E4" s="21">
        <f>Ккал!L23</f>
        <v>95.517000000000024</v>
      </c>
      <c r="F4" s="21">
        <f>Ккал!M23</f>
        <v>124.43300000000001</v>
      </c>
      <c r="G4" s="21">
        <f>Ккал!O23</f>
        <v>38.589999999999996</v>
      </c>
      <c r="H4" s="21">
        <f>Ккал!P23</f>
        <v>39.103999999999999</v>
      </c>
      <c r="I4" s="21">
        <f>Ккал!Q23</f>
        <v>49.963999999999999</v>
      </c>
      <c r="J4" s="21">
        <f>Ккал!S23</f>
        <v>81.471000000000004</v>
      </c>
      <c r="K4" s="21">
        <f>Ккал!T23</f>
        <v>97.006</v>
      </c>
      <c r="L4" s="21">
        <f>Ккал!U23</f>
        <v>111.82900000000001</v>
      </c>
      <c r="M4" s="20">
        <f>Ккал!W23</f>
        <v>669.19999999999993</v>
      </c>
      <c r="N4" s="20">
        <f>Ккал!X23</f>
        <v>743.76</v>
      </c>
      <c r="O4" s="20">
        <f>Ккал!Y23</f>
        <v>893.26</v>
      </c>
      <c r="P4" s="46"/>
    </row>
    <row r="5" spans="2:16" ht="18.75" x14ac:dyDescent="0.3">
      <c r="B5" s="180"/>
      <c r="C5" s="145" t="s">
        <v>42</v>
      </c>
      <c r="D5" s="21">
        <f>Ккал!K43</f>
        <v>24.262500000000006</v>
      </c>
      <c r="E5" s="21">
        <f>Ккал!L43</f>
        <v>25.557500000000005</v>
      </c>
      <c r="F5" s="21">
        <f>Ккал!M43</f>
        <v>32.974499999999992</v>
      </c>
      <c r="G5" s="21">
        <f>Ккал!O43</f>
        <v>28.394299999999998</v>
      </c>
      <c r="H5" s="21">
        <f>Ккал!P43</f>
        <v>29.555299999999999</v>
      </c>
      <c r="I5" s="21">
        <f>Ккал!Q43</f>
        <v>38.261299999999999</v>
      </c>
      <c r="J5" s="21">
        <f>Ккал!S43</f>
        <v>73.476500000000001</v>
      </c>
      <c r="K5" s="21">
        <f>Ккал!T43</f>
        <v>81.383499999999998</v>
      </c>
      <c r="L5" s="21">
        <f>Ккал!U43</f>
        <v>87.988499999999988</v>
      </c>
      <c r="M5" s="20">
        <f>Ккал!W43</f>
        <v>626.65200000000004</v>
      </c>
      <c r="N5" s="20">
        <f>Ккал!X43</f>
        <v>669.95</v>
      </c>
      <c r="O5" s="20">
        <f>Ккал!Y43</f>
        <v>821.91200000000003</v>
      </c>
      <c r="P5" s="46"/>
    </row>
    <row r="6" spans="2:16" ht="18.75" x14ac:dyDescent="0.3">
      <c r="B6" s="180"/>
      <c r="C6" s="145" t="s">
        <v>43</v>
      </c>
      <c r="D6" s="21">
        <f>Ккал!K67</f>
        <v>39.501999999999995</v>
      </c>
      <c r="E6" s="21">
        <f>Ккал!L67</f>
        <v>55.068999999999996</v>
      </c>
      <c r="F6" s="21">
        <f>Ккал!M67</f>
        <v>69.499999999999972</v>
      </c>
      <c r="G6" s="21">
        <f>Ккал!O67</f>
        <v>29.768999999999998</v>
      </c>
      <c r="H6" s="21">
        <f>Ккал!P67</f>
        <v>37.652999999999999</v>
      </c>
      <c r="I6" s="21">
        <f>Ккал!Q67</f>
        <v>61.378999999999998</v>
      </c>
      <c r="J6" s="21">
        <f>Ккал!S67</f>
        <v>93.082999999999984</v>
      </c>
      <c r="K6" s="21">
        <f>Ккал!T67</f>
        <v>114.256</v>
      </c>
      <c r="L6" s="21">
        <f>Ккал!U67</f>
        <v>127.63799999999998</v>
      </c>
      <c r="M6" s="20">
        <f>Ккал!W67</f>
        <v>669.58</v>
      </c>
      <c r="N6" s="20">
        <f>Ккал!X67</f>
        <v>826.23</v>
      </c>
      <c r="O6" s="20">
        <f>Ккал!Y67</f>
        <v>1091.21</v>
      </c>
      <c r="P6" s="46"/>
    </row>
    <row r="7" spans="2:16" ht="18.75" x14ac:dyDescent="0.3">
      <c r="B7" s="180"/>
      <c r="C7" s="145" t="s">
        <v>44</v>
      </c>
      <c r="D7" s="21">
        <f>Ккал!K87</f>
        <v>44.403999999999996</v>
      </c>
      <c r="E7" s="21">
        <f>Ккал!L87</f>
        <v>46.505999999999993</v>
      </c>
      <c r="F7" s="21">
        <f>Ккал!M87</f>
        <v>46.830999999999996</v>
      </c>
      <c r="G7" s="21">
        <f>Ккал!O87</f>
        <v>35.668000000000006</v>
      </c>
      <c r="H7" s="21">
        <f>Ккал!P87</f>
        <v>41.347000000000001</v>
      </c>
      <c r="I7" s="21">
        <f>Ккал!Q87</f>
        <v>41.396999999999998</v>
      </c>
      <c r="J7" s="21">
        <f>Ккал!S87</f>
        <v>71.399000000000001</v>
      </c>
      <c r="K7" s="21">
        <f>Ккал!T87</f>
        <v>84.215999999999994</v>
      </c>
      <c r="L7" s="21">
        <f>Ккал!U87</f>
        <v>86.221000000000004</v>
      </c>
      <c r="M7" s="20">
        <f>Ккал!W87</f>
        <v>603.67999999999995</v>
      </c>
      <c r="N7" s="20">
        <f>Ккал!X87</f>
        <v>713.64</v>
      </c>
      <c r="O7" s="20">
        <f>Ккал!Y87</f>
        <v>723.14</v>
      </c>
      <c r="P7" s="46"/>
    </row>
    <row r="8" spans="2:16" ht="18.75" x14ac:dyDescent="0.3">
      <c r="B8" s="181"/>
      <c r="C8" s="145" t="s">
        <v>45</v>
      </c>
      <c r="D8" s="21">
        <f>Ккал!K120</f>
        <v>44.337299999999992</v>
      </c>
      <c r="E8" s="21">
        <f>Ккал!L120</f>
        <v>63.013300000000001</v>
      </c>
      <c r="F8" s="21">
        <f>Ккал!M120</f>
        <v>76.540299999999974</v>
      </c>
      <c r="G8" s="21">
        <f>Ккал!O120</f>
        <v>25.439299999999996</v>
      </c>
      <c r="H8" s="21">
        <f>Ккал!P120</f>
        <v>33.894300000000015</v>
      </c>
      <c r="I8" s="21">
        <f>Ккал!Q120</f>
        <v>39.943300000000008</v>
      </c>
      <c r="J8" s="21">
        <f>Ккал!S120</f>
        <v>106.56479999999999</v>
      </c>
      <c r="K8" s="21">
        <f>Ккал!T120</f>
        <v>134.49180000000001</v>
      </c>
      <c r="L8" s="21">
        <f>Ккал!U120</f>
        <v>142.90780000000004</v>
      </c>
      <c r="M8" s="20">
        <f>Ккал!W120</f>
        <v>712.41300000000024</v>
      </c>
      <c r="N8" s="20">
        <f>Ккал!X120</f>
        <v>913.39300000000026</v>
      </c>
      <c r="O8" s="20">
        <f>Ккал!Y120</f>
        <v>999.54300000000012</v>
      </c>
      <c r="P8" s="46"/>
    </row>
    <row r="9" spans="2:16" ht="18.75" x14ac:dyDescent="0.3">
      <c r="B9" s="179" t="s">
        <v>46</v>
      </c>
      <c r="C9" s="145" t="s">
        <v>41</v>
      </c>
      <c r="D9" s="21">
        <f>Ккал!K134</f>
        <v>59.581999999999987</v>
      </c>
      <c r="E9" s="21">
        <f>Ккал!L134</f>
        <v>60.556999999999988</v>
      </c>
      <c r="F9" s="21">
        <f>Ккал!M134</f>
        <v>105.47700000000002</v>
      </c>
      <c r="G9" s="21">
        <f>Ккал!O134</f>
        <v>28.575000000000003</v>
      </c>
      <c r="H9" s="21">
        <f>Ккал!P134</f>
        <v>28.725000000000005</v>
      </c>
      <c r="I9" s="21">
        <f>Ккал!Q134</f>
        <v>37.839999999999996</v>
      </c>
      <c r="J9" s="21">
        <f>Ккал!S134</f>
        <v>80.564000000000007</v>
      </c>
      <c r="K9" s="21">
        <f>Ккал!T134</f>
        <v>86.579000000000008</v>
      </c>
      <c r="L9" s="21">
        <f>Ккал!U134</f>
        <v>116.37599999999998</v>
      </c>
      <c r="M9" s="21">
        <f>Ккал!W134</f>
        <v>560.70000000000005</v>
      </c>
      <c r="N9" s="21">
        <f>Ккал!X134</f>
        <v>589.20000000000005</v>
      </c>
      <c r="O9" s="21">
        <f>Ккал!Y134</f>
        <v>773.80000000000007</v>
      </c>
      <c r="P9" s="46"/>
    </row>
    <row r="10" spans="2:16" ht="18.75" x14ac:dyDescent="0.3">
      <c r="B10" s="180"/>
      <c r="C10" s="145" t="s">
        <v>42</v>
      </c>
      <c r="D10" s="22">
        <f>Ккал!K154</f>
        <v>29.231000000000009</v>
      </c>
      <c r="E10" s="22">
        <f>Ккал!L154</f>
        <v>30.526000000000007</v>
      </c>
      <c r="F10" s="22">
        <f>Ккал!M154</f>
        <v>37.942999999999998</v>
      </c>
      <c r="G10" s="22">
        <f>Ккал!O154</f>
        <v>34.576999999999998</v>
      </c>
      <c r="H10" s="22">
        <f>Ккал!P154</f>
        <v>35.738</v>
      </c>
      <c r="I10" s="22">
        <f>Ккал!Q154</f>
        <v>44.443999999999996</v>
      </c>
      <c r="J10" s="22">
        <f>Ккал!S154</f>
        <v>63.522000000000006</v>
      </c>
      <c r="K10" s="22">
        <f>Ккал!T154</f>
        <v>71.429000000000002</v>
      </c>
      <c r="L10" s="22">
        <f>Ккал!U154</f>
        <v>78.033999999999992</v>
      </c>
      <c r="M10" s="22">
        <f>Ккал!W154</f>
        <v>668.35</v>
      </c>
      <c r="N10" s="22">
        <f>Ккал!X154</f>
        <v>711.64800000000002</v>
      </c>
      <c r="O10" s="22">
        <f>Ккал!Y154</f>
        <v>863.6099999999999</v>
      </c>
      <c r="P10" s="46"/>
    </row>
    <row r="11" spans="2:16" ht="18.75" x14ac:dyDescent="0.3">
      <c r="B11" s="180"/>
      <c r="C11" s="182" t="s">
        <v>43</v>
      </c>
      <c r="D11" s="21">
        <f>Ккал!K181</f>
        <v>34.634999999999984</v>
      </c>
      <c r="E11" s="21">
        <f>Ккал!L181</f>
        <v>50.829999999999991</v>
      </c>
      <c r="F11" s="21">
        <f>Ккал!M181</f>
        <v>64.356999999999985</v>
      </c>
      <c r="G11" s="21">
        <f>Ккал!O181</f>
        <v>22.067999999999998</v>
      </c>
      <c r="H11" s="21">
        <f>Ккал!P181</f>
        <v>29.566000000000003</v>
      </c>
      <c r="I11" s="21">
        <f>Ккал!Q181</f>
        <v>35.615000000000002</v>
      </c>
      <c r="J11" s="21">
        <f>Ккал!S181</f>
        <v>81.337000000000003</v>
      </c>
      <c r="K11" s="21">
        <f>Ккал!T181</f>
        <v>102.92099999999999</v>
      </c>
      <c r="L11" s="21">
        <f>Ккал!U181</f>
        <v>111.33700000000002</v>
      </c>
      <c r="M11" s="21">
        <f>Ккал!W181</f>
        <v>540.83000000000015</v>
      </c>
      <c r="N11" s="21">
        <f>Ккал!X181</f>
        <v>699.25999999999988</v>
      </c>
      <c r="O11" s="21">
        <f>Ккал!Y181</f>
        <v>785.40999999999985</v>
      </c>
      <c r="P11" s="46"/>
    </row>
    <row r="12" spans="2:16" ht="18.75" x14ac:dyDescent="0.3">
      <c r="B12" s="180"/>
      <c r="C12" s="182" t="s">
        <v>44</v>
      </c>
      <c r="D12" s="21">
        <f>Ккал!K199</f>
        <v>12.467100000000002</v>
      </c>
      <c r="E12" s="21">
        <f>Ккал!L199</f>
        <v>13.839700000000002</v>
      </c>
      <c r="F12" s="21">
        <f>Ккал!M199</f>
        <v>16.540700000000001</v>
      </c>
      <c r="G12" s="21">
        <f>Ккал!O199</f>
        <v>22.634299999999996</v>
      </c>
      <c r="H12" s="21">
        <f>Ккал!P199</f>
        <v>24.786300000000001</v>
      </c>
      <c r="I12" s="21">
        <f>Ккал!Q199</f>
        <v>25.999299999999995</v>
      </c>
      <c r="J12" s="21">
        <f>Ккал!S199</f>
        <v>67.913499999999999</v>
      </c>
      <c r="K12" s="21">
        <f>Ккал!T199</f>
        <v>76.9345</v>
      </c>
      <c r="L12" s="21">
        <f>Ккал!U199</f>
        <v>81.690499999999986</v>
      </c>
      <c r="M12" s="20">
        <f>Ккал!W199</f>
        <v>511.64199999999994</v>
      </c>
      <c r="N12" s="20">
        <f>Ккал!X199</f>
        <v>572.14199999999994</v>
      </c>
      <c r="O12" s="20">
        <f>Ккал!Y199</f>
        <v>611.92200000000014</v>
      </c>
      <c r="P12" s="46"/>
    </row>
    <row r="13" spans="2:16" ht="18.75" x14ac:dyDescent="0.3">
      <c r="B13" s="181"/>
      <c r="C13" s="182" t="s">
        <v>45</v>
      </c>
      <c r="D13" s="21">
        <f>Ккал!K222</f>
        <v>54.314999999999991</v>
      </c>
      <c r="E13" s="21">
        <f>Ккал!L222</f>
        <v>70.721000000000004</v>
      </c>
      <c r="F13" s="21">
        <f>Ккал!M222</f>
        <v>85.290999999999983</v>
      </c>
      <c r="G13" s="21">
        <f>Ккал!O222</f>
        <v>20.269999999999996</v>
      </c>
      <c r="H13" s="21">
        <f>Ккал!P222</f>
        <v>26.623000000000001</v>
      </c>
      <c r="I13" s="21">
        <f>Ккал!Q222</f>
        <v>31.779999999999994</v>
      </c>
      <c r="J13" s="21">
        <f>Ккал!S222</f>
        <v>87.323999999999998</v>
      </c>
      <c r="K13" s="21">
        <f>Ккал!T222</f>
        <v>110.982</v>
      </c>
      <c r="L13" s="21">
        <f>Ккал!U222</f>
        <v>126.245</v>
      </c>
      <c r="M13" s="21">
        <f>Ккал!W222</f>
        <v>635.6400000000001</v>
      </c>
      <c r="N13" s="21">
        <f>Ккал!X222</f>
        <v>792.28</v>
      </c>
      <c r="O13" s="21">
        <f>Ккал!Y222</f>
        <v>901.51</v>
      </c>
      <c r="P13" s="46"/>
    </row>
    <row r="14" spans="2:16" ht="18.75" x14ac:dyDescent="0.3">
      <c r="B14" s="179" t="s">
        <v>47</v>
      </c>
      <c r="C14" s="182" t="s">
        <v>41</v>
      </c>
      <c r="D14" s="21">
        <f>Ккал!K240</f>
        <v>89.741000000000028</v>
      </c>
      <c r="E14" s="21">
        <f>Ккал!L240</f>
        <v>92.480000000000032</v>
      </c>
      <c r="F14" s="21">
        <f>Ккал!M240</f>
        <v>121.39600000000002</v>
      </c>
      <c r="G14" s="21">
        <f>Ккал!O240</f>
        <v>34.639999999999993</v>
      </c>
      <c r="H14" s="21">
        <f>Ккал!P240</f>
        <v>35.153999999999996</v>
      </c>
      <c r="I14" s="21">
        <f>Ккал!Q240</f>
        <v>46.013999999999996</v>
      </c>
      <c r="J14" s="21">
        <f>Ккал!S240</f>
        <v>88.272999999999996</v>
      </c>
      <c r="K14" s="21">
        <f>Ккал!T240</f>
        <v>103.80799999999999</v>
      </c>
      <c r="L14" s="21">
        <f>Ккал!U240</f>
        <v>118.631</v>
      </c>
      <c r="M14" s="20">
        <f>Ккал!W240</f>
        <v>649.86999999999989</v>
      </c>
      <c r="N14" s="20">
        <f>Ккал!X240</f>
        <v>724.43</v>
      </c>
      <c r="O14" s="20">
        <f>Ккал!Y240</f>
        <v>873.93</v>
      </c>
      <c r="P14" s="46"/>
    </row>
    <row r="15" spans="2:16" ht="18.75" x14ac:dyDescent="0.3">
      <c r="B15" s="180"/>
      <c r="C15" s="182" t="s">
        <v>42</v>
      </c>
      <c r="D15" s="21">
        <f>Ккал!K267</f>
        <v>34.003800000000005</v>
      </c>
      <c r="E15" s="21">
        <f>Ккал!L267</f>
        <v>38.136800000000008</v>
      </c>
      <c r="F15" s="21">
        <f>Ккал!M267</f>
        <v>45.55380000000001</v>
      </c>
      <c r="G15" s="21">
        <f>Ккал!O267</f>
        <v>35.523600000000002</v>
      </c>
      <c r="H15" s="21">
        <f>Ккал!P267</f>
        <v>40.969600000000007</v>
      </c>
      <c r="I15" s="21">
        <f>Ккал!Q267</f>
        <v>48.676600000000008</v>
      </c>
      <c r="J15" s="21">
        <f>Ккал!S267</f>
        <v>102.51629999999999</v>
      </c>
      <c r="K15" s="21">
        <f>Ккал!T267</f>
        <v>117.2543</v>
      </c>
      <c r="L15" s="21">
        <f>Ккал!U267</f>
        <v>123.85929999999999</v>
      </c>
      <c r="M15" s="20">
        <f>Ккал!W267</f>
        <v>844.16500000000008</v>
      </c>
      <c r="N15" s="20">
        <f>Ккал!X267</f>
        <v>966.19500000000039</v>
      </c>
      <c r="O15" s="20">
        <f>Ккал!Y267</f>
        <v>1090.4950000000001</v>
      </c>
      <c r="P15" s="46"/>
    </row>
    <row r="16" spans="2:16" ht="18.75" x14ac:dyDescent="0.3">
      <c r="B16" s="180"/>
      <c r="C16" s="182" t="s">
        <v>43</v>
      </c>
      <c r="D16" s="21">
        <f>Ккал!K291</f>
        <v>35.490999999999985</v>
      </c>
      <c r="E16" s="21">
        <f>Ккал!L291</f>
        <v>51.685999999999993</v>
      </c>
      <c r="F16" s="21">
        <f>Ккал!M291</f>
        <v>65.212999999999994</v>
      </c>
      <c r="G16" s="21">
        <f>Ккал!O291</f>
        <v>22.267999999999997</v>
      </c>
      <c r="H16" s="21">
        <f>Ккал!P291</f>
        <v>29.766000000000002</v>
      </c>
      <c r="I16" s="21">
        <f>Ккал!Q291</f>
        <v>35.815000000000005</v>
      </c>
      <c r="J16" s="21">
        <f>Ккал!S291</f>
        <v>78.284999999999997</v>
      </c>
      <c r="K16" s="21">
        <f>Ккал!T291</f>
        <v>99.869</v>
      </c>
      <c r="L16" s="21">
        <f>Ккал!U291</f>
        <v>108.28500000000003</v>
      </c>
      <c r="M16" s="20">
        <f>Ккал!W291</f>
        <v>541.71</v>
      </c>
      <c r="N16" s="20">
        <f>Ккал!X291</f>
        <v>700.14</v>
      </c>
      <c r="O16" s="20">
        <f>Ккал!Y291</f>
        <v>786.29</v>
      </c>
      <c r="P16" s="46"/>
    </row>
    <row r="17" spans="2:16" ht="18.75" x14ac:dyDescent="0.3">
      <c r="B17" s="180"/>
      <c r="C17" s="182" t="s">
        <v>44</v>
      </c>
      <c r="D17" s="21">
        <f>Ккал!K306</f>
        <v>12.827000000000004</v>
      </c>
      <c r="E17" s="21">
        <f>Ккал!L306</f>
        <v>14.412000000000004</v>
      </c>
      <c r="F17" s="21">
        <f>Ккал!M306</f>
        <v>17.113000000000003</v>
      </c>
      <c r="G17" s="21">
        <f>Ккал!O306</f>
        <v>25.627999999999997</v>
      </c>
      <c r="H17" s="21">
        <f>Ккал!P306</f>
        <v>26.777000000000001</v>
      </c>
      <c r="I17" s="21">
        <f>Ккал!Q306</f>
        <v>27.99</v>
      </c>
      <c r="J17" s="21">
        <f>Ккал!S306</f>
        <v>57.358999999999995</v>
      </c>
      <c r="K17" s="21">
        <f>Ккал!T306</f>
        <v>67.95</v>
      </c>
      <c r="L17" s="21">
        <f>Ккал!U306</f>
        <v>72.706000000000003</v>
      </c>
      <c r="M17" s="20">
        <f>Ккал!W306</f>
        <v>501.23</v>
      </c>
      <c r="N17" s="20">
        <f>Ккал!X306</f>
        <v>558.72</v>
      </c>
      <c r="O17" s="20">
        <f>Ккал!Y306</f>
        <v>598.5</v>
      </c>
      <c r="P17" s="46"/>
    </row>
    <row r="18" spans="2:16" ht="18.75" x14ac:dyDescent="0.3">
      <c r="B18" s="181"/>
      <c r="C18" s="182" t="s">
        <v>45</v>
      </c>
      <c r="D18" s="21">
        <f>Ккал!K322</f>
        <v>36.612000000000002</v>
      </c>
      <c r="E18" s="21">
        <f>Ккал!L322</f>
        <v>52.178999999999995</v>
      </c>
      <c r="F18" s="21">
        <f>Ккал!M322</f>
        <v>66.61</v>
      </c>
      <c r="G18" s="21">
        <f>Ккал!O322</f>
        <v>25.584</v>
      </c>
      <c r="H18" s="21">
        <f>Ккал!P322</f>
        <v>33.468000000000004</v>
      </c>
      <c r="I18" s="21">
        <f>Ккал!Q322</f>
        <v>57.193999999999996</v>
      </c>
      <c r="J18" s="21">
        <f>Ккал!S322</f>
        <v>70.384</v>
      </c>
      <c r="K18" s="21">
        <f>Ккал!T322</f>
        <v>91.557000000000002</v>
      </c>
      <c r="L18" s="21">
        <f>Ккал!U322</f>
        <v>104.93899999999999</v>
      </c>
      <c r="M18" s="20">
        <f>Ккал!W322</f>
        <v>532.23</v>
      </c>
      <c r="N18" s="20">
        <f>Ккал!X322</f>
        <v>688.88</v>
      </c>
      <c r="O18" s="20">
        <f>Ккал!Y322</f>
        <v>953.8599999999999</v>
      </c>
      <c r="P18" s="46"/>
    </row>
    <row r="19" spans="2:16" ht="18.75" x14ac:dyDescent="0.3">
      <c r="B19" s="179" t="s">
        <v>48</v>
      </c>
      <c r="C19" s="145" t="s">
        <v>41</v>
      </c>
      <c r="D19" s="22">
        <f>Ккал!K337</f>
        <v>59.661999999999985</v>
      </c>
      <c r="E19" s="22">
        <f>Ккал!L337</f>
        <v>60.636999999999986</v>
      </c>
      <c r="F19" s="22">
        <f>Ккал!M337</f>
        <v>105.55700000000002</v>
      </c>
      <c r="G19" s="22">
        <f>Ккал!O337</f>
        <v>28.575000000000003</v>
      </c>
      <c r="H19" s="22">
        <f>Ккал!P337</f>
        <v>28.725000000000005</v>
      </c>
      <c r="I19" s="22">
        <f>Ккал!Q337</f>
        <v>37.839999999999996</v>
      </c>
      <c r="J19" s="22">
        <f>Ккал!S337</f>
        <v>88.594000000000008</v>
      </c>
      <c r="K19" s="22">
        <f>Ккал!T337</f>
        <v>94.609000000000009</v>
      </c>
      <c r="L19" s="22">
        <f>Ккал!U337</f>
        <v>124.40599999999998</v>
      </c>
      <c r="M19" s="22">
        <f>Ккал!W337</f>
        <v>593.5</v>
      </c>
      <c r="N19" s="22">
        <f>Ккал!X337</f>
        <v>622</v>
      </c>
      <c r="O19" s="22">
        <f>Ккал!Y337</f>
        <v>806.6</v>
      </c>
      <c r="P19" s="46"/>
    </row>
    <row r="20" spans="2:16" ht="18.75" x14ac:dyDescent="0.3">
      <c r="B20" s="180"/>
      <c r="C20" s="145" t="s">
        <v>42</v>
      </c>
      <c r="D20" s="22">
        <f>Ккал!K364</f>
        <v>36.90059999999999</v>
      </c>
      <c r="E20" s="22">
        <f>Ккал!L364</f>
        <v>52.720999999999997</v>
      </c>
      <c r="F20" s="22">
        <f>Ккал!M364</f>
        <v>66.402999999999992</v>
      </c>
      <c r="G20" s="22">
        <f>Ккал!O364</f>
        <v>19.669999999999995</v>
      </c>
      <c r="H20" s="22">
        <f>Ккал!P364</f>
        <v>26.023</v>
      </c>
      <c r="I20" s="22">
        <f>Ккал!Q364</f>
        <v>31.059999999999995</v>
      </c>
      <c r="J20" s="22">
        <f>Ккал!S364</f>
        <v>85.823999999999998</v>
      </c>
      <c r="K20" s="22">
        <f>Ккал!T364</f>
        <v>109.482</v>
      </c>
      <c r="L20" s="22">
        <f>Ккал!U364</f>
        <v>119.321</v>
      </c>
      <c r="M20" s="22">
        <f>Ккал!W364</f>
        <v>549.6400000000001</v>
      </c>
      <c r="N20" s="22">
        <f>Ккал!X364</f>
        <v>706.28</v>
      </c>
      <c r="O20" s="22">
        <f>Ккал!Y364</f>
        <v>789.19</v>
      </c>
      <c r="P20" s="46"/>
    </row>
    <row r="21" spans="2:16" ht="18.75" x14ac:dyDescent="0.3">
      <c r="B21" s="180"/>
      <c r="C21" s="145" t="s">
        <v>43</v>
      </c>
      <c r="D21" s="22">
        <f>Ккал!K378</f>
        <v>61.544500000000006</v>
      </c>
      <c r="E21" s="22">
        <f>Ккал!L378</f>
        <v>90.103500000000025</v>
      </c>
      <c r="F21" s="22">
        <f>Ккал!M378</f>
        <v>117.96150000000003</v>
      </c>
      <c r="G21" s="22">
        <f>Ккал!O378</f>
        <v>25.387299999999996</v>
      </c>
      <c r="H21" s="22">
        <f>Ккал!P378</f>
        <v>34.116300000000003</v>
      </c>
      <c r="I21" s="22">
        <f>Ккал!Q378</f>
        <v>42.7453</v>
      </c>
      <c r="J21" s="22">
        <f>Ккал!S378</f>
        <v>76.42049999999999</v>
      </c>
      <c r="K21" s="22">
        <f>Ккал!T378</f>
        <v>91.833499999999987</v>
      </c>
      <c r="L21" s="22">
        <f>Ккал!U378</f>
        <v>102.95149999999998</v>
      </c>
      <c r="M21" s="22">
        <f>Ккал!W378</f>
        <v>527.71199999999999</v>
      </c>
      <c r="N21" s="22">
        <f>Ккал!X378</f>
        <v>658.952</v>
      </c>
      <c r="O21" s="22">
        <f>Ккал!Y378</f>
        <v>769.90200000000016</v>
      </c>
      <c r="P21" s="46"/>
    </row>
    <row r="22" spans="2:16" ht="18.75" x14ac:dyDescent="0.3">
      <c r="B22" s="180"/>
      <c r="C22" s="145" t="s">
        <v>44</v>
      </c>
      <c r="D22" s="22">
        <f>Ккал!K399</f>
        <v>43.493000000000002</v>
      </c>
      <c r="E22" s="22">
        <f>Ккал!L399</f>
        <v>45.238</v>
      </c>
      <c r="F22" s="22">
        <f>Ккал!M399</f>
        <v>45.563000000000002</v>
      </c>
      <c r="G22" s="22">
        <f>Ккал!O399</f>
        <v>31.713000000000001</v>
      </c>
      <c r="H22" s="22">
        <f>Ккал!P399</f>
        <v>34.064</v>
      </c>
      <c r="I22" s="22">
        <f>Ккал!Q399</f>
        <v>35.113</v>
      </c>
      <c r="J22" s="22">
        <f>Ккал!S399</f>
        <v>68.164000000000001</v>
      </c>
      <c r="K22" s="22">
        <f>Ккал!T399</f>
        <v>80.492999999999995</v>
      </c>
      <c r="L22" s="22">
        <f>Ккал!U399</f>
        <v>82.49799999999999</v>
      </c>
      <c r="M22" s="22">
        <f>Ккал!W399</f>
        <v>537.51</v>
      </c>
      <c r="N22" s="22">
        <f>Ккал!X399</f>
        <v>608.47800000000007</v>
      </c>
      <c r="O22" s="22">
        <f>Ккал!Y399</f>
        <v>645.6400000000001</v>
      </c>
      <c r="P22" s="46"/>
    </row>
    <row r="23" spans="2:16" ht="18.75" x14ac:dyDescent="0.3">
      <c r="B23" s="181"/>
      <c r="C23" s="145" t="s">
        <v>45</v>
      </c>
      <c r="D23" s="22">
        <f>Ккал!K418</f>
        <v>94.841999999999999</v>
      </c>
      <c r="E23" s="22">
        <f>Ккал!L418</f>
        <v>113.75700000000003</v>
      </c>
      <c r="F23" s="22">
        <f>Ккал!M418</f>
        <v>128.822</v>
      </c>
      <c r="G23" s="22">
        <f>Ккал!O418</f>
        <v>50.399000000000008</v>
      </c>
      <c r="H23" s="22">
        <f>Ккал!P418</f>
        <v>60.397999999999996</v>
      </c>
      <c r="I23" s="22">
        <f>Ккал!Q418</f>
        <v>67.665999999999997</v>
      </c>
      <c r="J23" s="22">
        <f>Ккал!S418</f>
        <v>137.11699999999999</v>
      </c>
      <c r="K23" s="22">
        <f>Ккал!T418</f>
        <v>177.04499999999999</v>
      </c>
      <c r="L23" s="22">
        <f>Ккал!U418</f>
        <v>194.89499999999995</v>
      </c>
      <c r="M23" s="22">
        <f>Ккал!W418</f>
        <v>491.75000000000011</v>
      </c>
      <c r="N23" s="22">
        <f>Ккал!X418</f>
        <v>650.18000000000006</v>
      </c>
      <c r="O23" s="22">
        <f>Ккал!Y418</f>
        <v>762.65</v>
      </c>
      <c r="P23" s="46"/>
    </row>
    <row r="24" spans="2:16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2:16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2:16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2:16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2:16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2:16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2:16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2:16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2:16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2:16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2:16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2:16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16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2:16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2:16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2:16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2:16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2:16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2:16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2:16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2:16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2:16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2:16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  <row r="52" spans="2:16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2:16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2:16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2:16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2:16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2:16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2:16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2:16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2:16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  <row r="61" spans="2:16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2:16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2:16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2:16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2:16" x14ac:dyDescent="0.2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2:16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6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6" x14ac:dyDescent="0.25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2:16" x14ac:dyDescent="0.2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  <row r="70" spans="2:16" x14ac:dyDescent="0.25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2:16" x14ac:dyDescent="0.25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</row>
    <row r="72" spans="2:16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2:16" x14ac:dyDescent="0.25"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  <row r="74" spans="2:16" x14ac:dyDescent="0.25"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2:16" x14ac:dyDescent="0.25"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</sheetData>
  <mergeCells count="10">
    <mergeCell ref="B1:K1"/>
    <mergeCell ref="B19:B23"/>
    <mergeCell ref="D2:F2"/>
    <mergeCell ref="G2:I2"/>
    <mergeCell ref="M2:O2"/>
    <mergeCell ref="B4:B8"/>
    <mergeCell ref="B9:B13"/>
    <mergeCell ref="B14:B18"/>
    <mergeCell ref="C2:C3"/>
    <mergeCell ref="B2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расчет стоимости меню</vt:lpstr>
      <vt:lpstr>Ккал</vt:lpstr>
      <vt:lpstr>расчет Ккал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2024-08-28T02:40:40Z</dcterms:modified>
</cp:coreProperties>
</file>